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Расчет ДД" sheetId="1" r:id="rId1"/>
    <sheet name="Расчет ДДТ" sheetId="2" r:id="rId2"/>
    <sheet name="Расчет ДОУ И ШК" sheetId="3" r:id="rId3"/>
    <sheet name="Услуги" sheetId="4" r:id="rId4"/>
  </sheets>
  <definedNames/>
  <calcPr fullCalcOnLoad="1"/>
</workbook>
</file>

<file path=xl/sharedStrings.xml><?xml version="1.0" encoding="utf-8"?>
<sst xmlns="http://schemas.openxmlformats.org/spreadsheetml/2006/main" count="597" uniqueCount="91">
  <si>
    <t>Прямые нормативные затраты, непосредственно связанные с оказанием государственной услуги (работы)</t>
  </si>
  <si>
    <t>Фонд оплаты труда работников, непосредственно связанных с оказанием государственной услуги (работы)</t>
  </si>
  <si>
    <t>Материальные затраты (прямые)</t>
  </si>
  <si>
    <t>Иные прямые нормативные затраты</t>
  </si>
  <si>
    <t>Косвенные нормативные затраты на общехозяйственные нужды</t>
  </si>
  <si>
    <t>Фонд оплаты труда работников - административно-хозяйственного персонала</t>
  </si>
  <si>
    <t>Нормативные затраты на коммунальные услуги</t>
  </si>
  <si>
    <t>Нормативные затраты на содержание объектов недвижимого имущества</t>
  </si>
  <si>
    <t>Нормативные затраты на содержание объектов особо ценного движимого имущества</t>
  </si>
  <si>
    <t>Нормативные затраты на услуги связи</t>
  </si>
  <si>
    <t>Нормативные затраты на транспортные услуги</t>
  </si>
  <si>
    <t>Прочие нормативные затраты</t>
  </si>
  <si>
    <t>Виды затрат</t>
  </si>
  <si>
    <t>КНЗ</t>
  </si>
  <si>
    <t>ПНЗ</t>
  </si>
  <si>
    <t>ТУк</t>
  </si>
  <si>
    <t>УСВк</t>
  </si>
  <si>
    <t>ПРк</t>
  </si>
  <si>
    <t>МЗ(п)</t>
  </si>
  <si>
    <t>ПР(п)</t>
  </si>
  <si>
    <t>ФОТ(к)</t>
  </si>
  <si>
    <t>Услуга 1</t>
  </si>
  <si>
    <t>Услуга 3</t>
  </si>
  <si>
    <t>Услуга 4</t>
  </si>
  <si>
    <t>Всего расходы</t>
  </si>
  <si>
    <r>
      <t>ФОТ(</t>
    </r>
    <r>
      <rPr>
        <sz val="11"/>
        <color indexed="8"/>
        <rFont val="Calibri"/>
        <family val="2"/>
      </rPr>
      <t>пр)</t>
    </r>
  </si>
  <si>
    <t>КУ</t>
  </si>
  <si>
    <t>СНИ</t>
  </si>
  <si>
    <t>СЦДИ</t>
  </si>
  <si>
    <t>ВСЕГО</t>
  </si>
  <si>
    <t>Объем услуг в натуральном выражении</t>
  </si>
  <si>
    <t>Норматив на единицу</t>
  </si>
  <si>
    <t>Коэффициент ФОТ</t>
  </si>
  <si>
    <t>Коэффициент КУСНИ</t>
  </si>
  <si>
    <t>Коэффициент отраслевой</t>
  </si>
  <si>
    <t>Проверка</t>
  </si>
  <si>
    <t>Сумма затрат учреждений в пределах ЛБО</t>
  </si>
  <si>
    <t>Нормативные затраты на единицу объема услуги</t>
  </si>
  <si>
    <t>Всего норматив на единицу</t>
  </si>
  <si>
    <t>Базовый норматив (БН) минимальный</t>
  </si>
  <si>
    <t xml:space="preserve"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</t>
  </si>
  <si>
    <t>МОУ Первомайский детский дом</t>
  </si>
  <si>
    <t xml:space="preserve">Содержание детей </t>
  </si>
  <si>
    <t>№ муниципальной услуги</t>
  </si>
  <si>
    <t xml:space="preserve">Наименование муниципальной услуги на 2016 год </t>
  </si>
  <si>
    <t>Содержание муниципальной услуги</t>
  </si>
  <si>
    <t>очная</t>
  </si>
  <si>
    <t xml:space="preserve">Реализация дополнительных  общеобразовательных общеразвивающих  программ </t>
  </si>
  <si>
    <t>Присмотр и уход</t>
  </si>
  <si>
    <t xml:space="preserve">Реализация основных общеобразовательных  программ  среднего общего образования </t>
  </si>
  <si>
    <t>Образовательная программа дошкольного образования, Федеральный государственный образовательный стандарт, очная</t>
  </si>
  <si>
    <t>Адаптированная образовательная программа дошкольного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</si>
  <si>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дошкольного образования  </t>
  </si>
  <si>
    <t xml:space="preserve">Реализация основных общеобразовательных  программ начального общего образования </t>
  </si>
  <si>
    <t>Адаптированная образовательная программа начального общего образования, Федеральный государственный образовательный стандарт, очная</t>
  </si>
  <si>
    <t>Образовательная программа начального общего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</si>
  <si>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 основного общего образования </t>
  </si>
  <si>
    <t xml:space="preserve"> Образовательная программа основного общего образования, Федеральный государственный стандарт, очная</t>
  </si>
  <si>
    <t xml:space="preserve"> Адаптированная образовательная программа основного общего образования, Федеральный государственный стандарт, очная</t>
  </si>
  <si>
    <t xml:space="preserve"> Образовательная программа основного общего образования,Государственный образовательный стандарт, очная</t>
  </si>
  <si>
    <t xml:space="preserve"> Адаптированная образовательная программа основного общего образования,Государственный образовательный стандарт, очная</t>
  </si>
  <si>
    <t>Адаптированная образовательная программа среднего общего образования, Государственный образовательный стандарт, очная</t>
  </si>
  <si>
    <t>Образовательная программа среднего общего образования, Государственный образовательный стандарт, очная</t>
  </si>
  <si>
    <t>Услуга 2</t>
  </si>
  <si>
    <t>Услуга 5</t>
  </si>
  <si>
    <t>Услуга 6</t>
  </si>
  <si>
    <t>Услуга 7</t>
  </si>
  <si>
    <t>Услуга 8</t>
  </si>
  <si>
    <t>Услуга 9</t>
  </si>
  <si>
    <t xml:space="preserve">Услуга 10 </t>
  </si>
  <si>
    <t xml:space="preserve">Услуга 11 </t>
  </si>
  <si>
    <t xml:space="preserve">Услуга 12 </t>
  </si>
  <si>
    <t>Услуга 13</t>
  </si>
  <si>
    <t>МОУ Первомайский дом детского творчества</t>
  </si>
  <si>
    <t>МДОУ "Березка"</t>
  </si>
  <si>
    <t>МОУ детский сад "Колосок"</t>
  </si>
  <si>
    <t>МОУ детский сад "Ладушки"</t>
  </si>
  <si>
    <t>МОУ Всехсвятская ООШ</t>
  </si>
  <si>
    <t>МОУ Николо-Горская ООШ</t>
  </si>
  <si>
    <t>МОУ Скалинская ООШ</t>
  </si>
  <si>
    <t>МОУ Шильпуховская ООШ</t>
  </si>
  <si>
    <t>МОУ Семеновская СОШ</t>
  </si>
  <si>
    <t>МОУ Первомайская СОШ</t>
  </si>
  <si>
    <t>МОУ Козская СОШ</t>
  </si>
  <si>
    <t>МОУ Пречистенская СОШ</t>
  </si>
  <si>
    <t>МОУ Погорельская СОШ</t>
  </si>
  <si>
    <t xml:space="preserve">                                                                                                                                   Сумма затрат учреждений в пределах ЛБО</t>
  </si>
  <si>
    <t xml:space="preserve">                                                                                                                 Нормативные затраты на единицу объема услуги</t>
  </si>
  <si>
    <t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в рублях</t>
  </si>
  <si>
    <t xml:space="preserve">Услуга 3 </t>
  </si>
  <si>
    <r>
      <t>ФОТ(</t>
    </r>
    <r>
      <rPr>
        <sz val="11"/>
        <rFont val="Calibri"/>
        <family val="2"/>
      </rPr>
      <t>пр)</t>
    </r>
  </si>
</sst>
</file>

<file path=xl/styles.xml><?xml version="1.0" encoding="utf-8"?>
<styleSheet xmlns="http://schemas.openxmlformats.org/spreadsheetml/2006/main">
  <numFmts count="1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  <numFmt numFmtId="166" formatCode="0.0000000"/>
    <numFmt numFmtId="167" formatCode="0.00000000"/>
    <numFmt numFmtId="168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35" borderId="10" xfId="0" applyFill="1" applyBorder="1" applyAlignment="1">
      <alignment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64" fontId="6" fillId="37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11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" fontId="2" fillId="38" borderId="10" xfId="0" applyNumberFormat="1" applyFont="1" applyFill="1" applyBorder="1" applyAlignment="1">
      <alignment vertical="center"/>
    </xf>
    <xf numFmtId="2" fontId="0" fillId="38" borderId="10" xfId="0" applyNumberForma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40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40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vertical="center"/>
    </xf>
    <xf numFmtId="2" fontId="12" fillId="22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22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165" fontId="12" fillId="35" borderId="10" xfId="0" applyNumberFormat="1" applyFont="1" applyFill="1" applyBorder="1" applyAlignment="1">
      <alignment/>
    </xf>
    <xf numFmtId="164" fontId="12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35" borderId="10" xfId="0" applyNumberFormat="1" applyFont="1" applyFill="1" applyBorder="1" applyAlignment="1">
      <alignment/>
    </xf>
    <xf numFmtId="164" fontId="12" fillId="37" borderId="10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2" fillId="15" borderId="10" xfId="0" applyNumberFormat="1" applyFont="1" applyFill="1" applyBorder="1" applyAlignment="1">
      <alignment vertical="center"/>
    </xf>
    <xf numFmtId="166" fontId="12" fillId="35" borderId="10" xfId="0" applyNumberFormat="1" applyFont="1" applyFill="1" applyBorder="1" applyAlignment="1">
      <alignment/>
    </xf>
    <xf numFmtId="167" fontId="12" fillId="35" borderId="10" xfId="0" applyNumberFormat="1" applyFont="1" applyFill="1" applyBorder="1" applyAlignment="1">
      <alignment/>
    </xf>
    <xf numFmtId="0" fontId="11" fillId="15" borderId="10" xfId="0" applyFont="1" applyFill="1" applyBorder="1" applyAlignment="1">
      <alignment vertical="center" wrapText="1"/>
    </xf>
    <xf numFmtId="1" fontId="11" fillId="15" borderId="10" xfId="0" applyNumberFormat="1" applyFont="1" applyFill="1" applyBorder="1" applyAlignment="1">
      <alignment vertical="center"/>
    </xf>
    <xf numFmtId="1" fontId="11" fillId="15" borderId="10" xfId="0" applyNumberFormat="1" applyFont="1" applyFill="1" applyBorder="1" applyAlignment="1">
      <alignment vertical="center"/>
    </xf>
    <xf numFmtId="0" fontId="14" fillId="22" borderId="10" xfId="0" applyFont="1" applyFill="1" applyBorder="1" applyAlignment="1">
      <alignment horizontal="right"/>
    </xf>
    <xf numFmtId="0" fontId="12" fillId="22" borderId="10" xfId="0" applyFont="1" applyFill="1" applyBorder="1" applyAlignment="1">
      <alignment/>
    </xf>
    <xf numFmtId="168" fontId="12" fillId="35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5" borderId="12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right"/>
    </xf>
    <xf numFmtId="0" fontId="12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47.7109375" style="0" customWidth="1"/>
    <col min="3" max="3" width="11.8515625" style="0" customWidth="1"/>
    <col min="4" max="16" width="12.00390625" style="0" customWidth="1"/>
  </cols>
  <sheetData>
    <row r="2" spans="1:16" ht="18.75">
      <c r="A2" s="93" t="s">
        <v>40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4" spans="1:16" ht="36" customHeight="1">
      <c r="A4" s="16"/>
      <c r="B4" s="16"/>
      <c r="C4" s="99" t="s">
        <v>36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</row>
    <row r="5" spans="1:16" ht="33.75" customHeight="1">
      <c r="A5" s="104" t="s">
        <v>12</v>
      </c>
      <c r="B5" s="104"/>
      <c r="C5" s="96" t="s">
        <v>41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ht="15">
      <c r="A6" s="7"/>
      <c r="B6" s="7"/>
      <c r="C6" s="7" t="s">
        <v>29</v>
      </c>
      <c r="D6" s="7" t="s">
        <v>21</v>
      </c>
      <c r="E6" s="7" t="s">
        <v>63</v>
      </c>
      <c r="F6" s="7" t="s">
        <v>22</v>
      </c>
      <c r="G6" s="7" t="s">
        <v>23</v>
      </c>
      <c r="H6" s="7" t="s">
        <v>64</v>
      </c>
      <c r="I6" s="7" t="s">
        <v>65</v>
      </c>
      <c r="J6" s="7" t="s">
        <v>66</v>
      </c>
      <c r="K6" s="7" t="s">
        <v>67</v>
      </c>
      <c r="L6" s="7" t="s">
        <v>68</v>
      </c>
      <c r="M6" s="7" t="s">
        <v>69</v>
      </c>
      <c r="N6" s="7" t="s">
        <v>70</v>
      </c>
      <c r="O6" s="7" t="s">
        <v>71</v>
      </c>
      <c r="P6" s="7" t="s">
        <v>72</v>
      </c>
    </row>
    <row r="7" spans="1:16" s="1" customFormat="1" ht="15">
      <c r="A7" s="7"/>
      <c r="B7" s="7" t="s">
        <v>30</v>
      </c>
      <c r="C7" s="7"/>
      <c r="D7" s="7">
        <v>23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7762600</v>
      </c>
      <c r="D8" s="10">
        <f aca="true" t="shared" si="0" ref="D8:P8">D9+D10+D11</f>
        <v>7762600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6078600</v>
      </c>
      <c r="D9" s="6">
        <v>6078600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1684000</v>
      </c>
      <c r="D10" s="11">
        <v>1684000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7476615</v>
      </c>
      <c r="D12" s="10">
        <f aca="true" t="shared" si="2" ref="D12:P12">D13+D14+D15+D16+D17+D18+D19</f>
        <v>7476615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4438000</v>
      </c>
      <c r="D13" s="11">
        <v>4438000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1115138</v>
      </c>
      <c r="D14" s="6">
        <v>1115138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59300</v>
      </c>
      <c r="D15" s="6">
        <v>59300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307400</v>
      </c>
      <c r="D16" s="11">
        <v>307400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80000</v>
      </c>
      <c r="D17" s="11">
        <v>80000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15000</v>
      </c>
      <c r="D18" s="11">
        <v>15000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1461777</v>
      </c>
      <c r="D19" s="11">
        <v>1461777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2" t="s">
        <v>24</v>
      </c>
      <c r="B20" s="103"/>
      <c r="C20" s="4">
        <f>C8+C12</f>
        <v>15239215</v>
      </c>
      <c r="D20" s="4">
        <f aca="true" t="shared" si="3" ref="D20:P20">D8+D12</f>
        <v>15239215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4" t="s">
        <v>31</v>
      </c>
      <c r="B21" s="95"/>
      <c r="C21" s="8"/>
      <c r="D21" s="9">
        <f>D20/D7</f>
        <v>662574.5652173914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4" t="s">
        <v>37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5">
      <c r="A23" s="104" t="s">
        <v>12</v>
      </c>
      <c r="B23" s="104"/>
      <c r="C23" s="96" t="s">
        <v>41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26">
        <f>D8/$D$7</f>
        <v>337504.347826087</v>
      </c>
      <c r="E25" s="13">
        <f aca="true" t="shared" si="5" ref="E25:P25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27">
        <f>D9/$D$7</f>
        <v>264286.95652173914</v>
      </c>
      <c r="E26" s="14">
        <f aca="true" t="shared" si="6" ref="E26:P26">E9/$D$7</f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</row>
    <row r="27" spans="1:16" ht="15">
      <c r="A27" s="3" t="s">
        <v>18</v>
      </c>
      <c r="B27" s="3" t="s">
        <v>2</v>
      </c>
      <c r="C27" s="11"/>
      <c r="D27" s="27">
        <f aca="true" t="shared" si="7" ref="D27:P37">D10/$D$7</f>
        <v>73217.39130434782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</row>
    <row r="28" spans="1:16" ht="15">
      <c r="A28" s="3" t="s">
        <v>19</v>
      </c>
      <c r="B28" s="3" t="s">
        <v>3</v>
      </c>
      <c r="C28" s="11"/>
      <c r="D28" s="27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</row>
    <row r="29" spans="1:16" ht="30">
      <c r="A29" s="2" t="s">
        <v>13</v>
      </c>
      <c r="B29" s="2" t="s">
        <v>4</v>
      </c>
      <c r="C29" s="10"/>
      <c r="D29" s="27">
        <f t="shared" si="7"/>
        <v>325070.2173913043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</row>
    <row r="30" spans="1:16" ht="30">
      <c r="A30" s="3" t="s">
        <v>20</v>
      </c>
      <c r="B30" s="3" t="s">
        <v>5</v>
      </c>
      <c r="C30" s="11"/>
      <c r="D30" s="27">
        <f t="shared" si="7"/>
        <v>192956.52173913043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si="7"/>
        <v>0</v>
      </c>
    </row>
    <row r="31" spans="1:16" ht="15">
      <c r="A31" s="5" t="s">
        <v>26</v>
      </c>
      <c r="B31" s="5" t="s">
        <v>6</v>
      </c>
      <c r="C31" s="6"/>
      <c r="D31" s="27">
        <f t="shared" si="7"/>
        <v>48484.260869565216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</row>
    <row r="32" spans="1:16" ht="30">
      <c r="A32" s="5" t="s">
        <v>27</v>
      </c>
      <c r="B32" s="5" t="s">
        <v>7</v>
      </c>
      <c r="C32" s="6"/>
      <c r="D32" s="27">
        <f t="shared" si="7"/>
        <v>2578.2608695652175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</row>
    <row r="33" spans="1:16" ht="30">
      <c r="A33" s="3" t="s">
        <v>28</v>
      </c>
      <c r="B33" s="3" t="s">
        <v>8</v>
      </c>
      <c r="C33" s="11"/>
      <c r="D33" s="27">
        <f t="shared" si="7"/>
        <v>13365.217391304348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</row>
    <row r="34" spans="1:16" ht="15">
      <c r="A34" s="3" t="s">
        <v>16</v>
      </c>
      <c r="B34" s="3" t="s">
        <v>9</v>
      </c>
      <c r="C34" s="11"/>
      <c r="D34" s="27">
        <f t="shared" si="7"/>
        <v>3478.2608695652175</v>
      </c>
      <c r="E34" s="15">
        <f t="shared" si="7"/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15">
        <f t="shared" si="7"/>
        <v>0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0</v>
      </c>
      <c r="O34" s="15">
        <f t="shared" si="7"/>
        <v>0</v>
      </c>
      <c r="P34" s="15">
        <f t="shared" si="7"/>
        <v>0</v>
      </c>
    </row>
    <row r="35" spans="1:16" ht="15">
      <c r="A35" s="3" t="s">
        <v>15</v>
      </c>
      <c r="B35" s="3" t="s">
        <v>10</v>
      </c>
      <c r="C35" s="11"/>
      <c r="D35" s="27">
        <f t="shared" si="7"/>
        <v>652.1739130434783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</row>
    <row r="36" spans="1:16" ht="15">
      <c r="A36" s="3" t="s">
        <v>17</v>
      </c>
      <c r="B36" s="3" t="s">
        <v>11</v>
      </c>
      <c r="C36" s="11"/>
      <c r="D36" s="27">
        <f t="shared" si="7"/>
        <v>63555.52173913043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5">
        <f t="shared" si="7"/>
        <v>0</v>
      </c>
      <c r="M36" s="15">
        <f t="shared" si="7"/>
        <v>0</v>
      </c>
      <c r="N36" s="15">
        <f t="shared" si="7"/>
        <v>0</v>
      </c>
      <c r="O36" s="15">
        <f t="shared" si="7"/>
        <v>0</v>
      </c>
      <c r="P36" s="15">
        <f t="shared" si="7"/>
        <v>0</v>
      </c>
    </row>
    <row r="37" spans="1:16" ht="15">
      <c r="A37" s="102" t="s">
        <v>38</v>
      </c>
      <c r="B37" s="103"/>
      <c r="C37" s="12"/>
      <c r="D37" s="27">
        <f t="shared" si="7"/>
        <v>662574.5652173914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5">
        <f t="shared" si="7"/>
        <v>0</v>
      </c>
      <c r="K37" s="15">
        <f t="shared" si="7"/>
        <v>0</v>
      </c>
      <c r="L37" s="15">
        <f t="shared" si="7"/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</row>
    <row r="38" spans="1:16" ht="15">
      <c r="A38" s="18"/>
      <c r="B38" s="18" t="s">
        <v>39</v>
      </c>
      <c r="C38" s="19"/>
      <c r="D38" s="20">
        <f>D37</f>
        <v>662574.5652173914</v>
      </c>
      <c r="E38" s="20">
        <f aca="true" t="shared" si="8" ref="E38:P38">E37</f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0">
        <f t="shared" si="8"/>
        <v>0</v>
      </c>
      <c r="P38" s="20">
        <f t="shared" si="8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9" ref="E39:P39">E26/E26</f>
        <v>#DIV/0!</v>
      </c>
      <c r="F39" s="25" t="e">
        <f t="shared" si="9"/>
        <v>#DIV/0!</v>
      </c>
      <c r="G39" s="25" t="e">
        <f t="shared" si="9"/>
        <v>#DIV/0!</v>
      </c>
      <c r="H39" s="25" t="e">
        <f t="shared" si="9"/>
        <v>#DIV/0!</v>
      </c>
      <c r="I39" s="25" t="e">
        <f t="shared" si="9"/>
        <v>#DIV/0!</v>
      </c>
      <c r="J39" s="25" t="e">
        <f t="shared" si="9"/>
        <v>#DIV/0!</v>
      </c>
      <c r="K39" s="25" t="e">
        <f t="shared" si="9"/>
        <v>#DIV/0!</v>
      </c>
      <c r="L39" s="25" t="e">
        <f t="shared" si="9"/>
        <v>#DIV/0!</v>
      </c>
      <c r="M39" s="25" t="e">
        <f t="shared" si="9"/>
        <v>#DIV/0!</v>
      </c>
      <c r="N39" s="25" t="e">
        <f t="shared" si="9"/>
        <v>#DIV/0!</v>
      </c>
      <c r="O39" s="25" t="e">
        <f t="shared" si="9"/>
        <v>#DIV/0!</v>
      </c>
      <c r="P39" s="25" t="e">
        <f t="shared" si="9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10" ref="E40:P40">(E31+E32)/(E31+E32)</f>
        <v>#DIV/0!</v>
      </c>
      <c r="F40" s="25" t="e">
        <f t="shared" si="10"/>
        <v>#DIV/0!</v>
      </c>
      <c r="G40" s="25" t="e">
        <f t="shared" si="10"/>
        <v>#DIV/0!</v>
      </c>
      <c r="H40" s="25" t="e">
        <f t="shared" si="10"/>
        <v>#DIV/0!</v>
      </c>
      <c r="I40" s="25" t="e">
        <f t="shared" si="10"/>
        <v>#DIV/0!</v>
      </c>
      <c r="J40" s="25" t="e">
        <f t="shared" si="10"/>
        <v>#DIV/0!</v>
      </c>
      <c r="K40" s="25" t="e">
        <f t="shared" si="10"/>
        <v>#DIV/0!</v>
      </c>
      <c r="L40" s="25" t="e">
        <f t="shared" si="10"/>
        <v>#DIV/0!</v>
      </c>
      <c r="M40" s="25" t="e">
        <f t="shared" si="10"/>
        <v>#DIV/0!</v>
      </c>
      <c r="N40" s="25" t="e">
        <f t="shared" si="10"/>
        <v>#DIV/0!</v>
      </c>
      <c r="O40" s="25" t="e">
        <f t="shared" si="10"/>
        <v>#DIV/0!</v>
      </c>
      <c r="P40" s="25" t="e">
        <f t="shared" si="10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1" ref="E41:P41">(E38-E26-E31-E32)/(E38-E26-E31-E32)</f>
        <v>#DIV/0!</v>
      </c>
      <c r="F41" s="24" t="e">
        <f t="shared" si="11"/>
        <v>#DIV/0!</v>
      </c>
      <c r="G41" s="24" t="e">
        <f t="shared" si="11"/>
        <v>#DIV/0!</v>
      </c>
      <c r="H41" s="24" t="e">
        <f t="shared" si="11"/>
        <v>#DIV/0!</v>
      </c>
      <c r="I41" s="24" t="e">
        <f t="shared" si="11"/>
        <v>#DIV/0!</v>
      </c>
      <c r="J41" s="24" t="e">
        <f t="shared" si="11"/>
        <v>#DIV/0!</v>
      </c>
      <c r="K41" s="24" t="e">
        <f t="shared" si="11"/>
        <v>#DIV/0!</v>
      </c>
      <c r="L41" s="24" t="e">
        <f t="shared" si="11"/>
        <v>#DIV/0!</v>
      </c>
      <c r="M41" s="24" t="e">
        <f t="shared" si="11"/>
        <v>#DIV/0!</v>
      </c>
      <c r="N41" s="24" t="e">
        <f t="shared" si="11"/>
        <v>#DIV/0!</v>
      </c>
      <c r="O41" s="24" t="e">
        <f t="shared" si="11"/>
        <v>#DIV/0!</v>
      </c>
      <c r="P41" s="24" t="e">
        <f t="shared" si="11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/>
  <mergeCells count="10">
    <mergeCell ref="A2:P2"/>
    <mergeCell ref="A21:B21"/>
    <mergeCell ref="C5:P5"/>
    <mergeCell ref="C4:P4"/>
    <mergeCell ref="A37:B37"/>
    <mergeCell ref="A23:B23"/>
    <mergeCell ref="A5:B5"/>
    <mergeCell ref="A20:B20"/>
    <mergeCell ref="C22:P22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zoomScalePageLayoutView="0" workbookViewId="0" topLeftCell="A1">
      <selection activeCell="A1" sqref="A1:IV65536"/>
    </sheetView>
  </sheetViews>
  <sheetFormatPr defaultColWidth="9.140625" defaultRowHeight="15"/>
  <cols>
    <col min="2" max="2" width="47.7109375" style="0" customWidth="1"/>
    <col min="3" max="3" width="11.8515625" style="0" customWidth="1"/>
    <col min="4" max="16" width="12.00390625" style="0" customWidth="1"/>
  </cols>
  <sheetData>
    <row r="2" spans="1:16" ht="18.75">
      <c r="A2" s="93" t="s">
        <v>88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4" spans="1:16" ht="36" customHeight="1">
      <c r="A4" s="16"/>
      <c r="B4" s="16"/>
      <c r="C4" s="99" t="s">
        <v>36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1"/>
    </row>
    <row r="5" spans="1:16" ht="33.75" customHeight="1">
      <c r="A5" s="104" t="s">
        <v>12</v>
      </c>
      <c r="B5" s="104"/>
      <c r="C5" s="96" t="s">
        <v>73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8"/>
    </row>
    <row r="6" spans="1:16" ht="15">
      <c r="A6" s="7"/>
      <c r="B6" s="7"/>
      <c r="C6" s="7" t="s">
        <v>29</v>
      </c>
      <c r="D6" s="7" t="s">
        <v>21</v>
      </c>
      <c r="E6" s="7" t="s">
        <v>63</v>
      </c>
      <c r="F6" s="7" t="s">
        <v>22</v>
      </c>
      <c r="G6" s="7" t="s">
        <v>23</v>
      </c>
      <c r="H6" s="7" t="s">
        <v>64</v>
      </c>
      <c r="I6" s="7" t="s">
        <v>65</v>
      </c>
      <c r="J6" s="7" t="s">
        <v>66</v>
      </c>
      <c r="K6" s="7" t="s">
        <v>67</v>
      </c>
      <c r="L6" s="7" t="s">
        <v>68</v>
      </c>
      <c r="M6" s="7" t="s">
        <v>69</v>
      </c>
      <c r="N6" s="7" t="s">
        <v>70</v>
      </c>
      <c r="O6" s="7" t="s">
        <v>71</v>
      </c>
      <c r="P6" s="7" t="s">
        <v>72</v>
      </c>
    </row>
    <row r="7" spans="1:16" s="1" customFormat="1" ht="15">
      <c r="A7" s="7"/>
      <c r="B7" s="7" t="s">
        <v>30</v>
      </c>
      <c r="C7" s="7"/>
      <c r="D7" s="7">
        <v>1060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3745200</v>
      </c>
      <c r="D8" s="10">
        <f aca="true" t="shared" si="0" ref="D8:P8">D9+D10+D11</f>
        <v>3745200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3745200</v>
      </c>
      <c r="D9" s="6">
        <v>3745200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1459800</v>
      </c>
      <c r="D12" s="10">
        <f aca="true" t="shared" si="2" ref="D12:P12">D13+D14+D15+D16+D17+D18+D19</f>
        <v>1459800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439400</v>
      </c>
      <c r="D13" s="11">
        <v>439400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264500</v>
      </c>
      <c r="D14" s="41">
        <v>264500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22100</v>
      </c>
      <c r="D15" s="41">
        <v>22100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7200</v>
      </c>
      <c r="D16" s="42">
        <v>7200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24000</v>
      </c>
      <c r="D17" s="42">
        <v>24000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8700</v>
      </c>
      <c r="D18" s="42">
        <v>8700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693900</v>
      </c>
      <c r="D19" s="42">
        <v>693900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2" t="s">
        <v>24</v>
      </c>
      <c r="B20" s="103"/>
      <c r="C20" s="4">
        <f>C8+C12</f>
        <v>5205000</v>
      </c>
      <c r="D20" s="4">
        <f aca="true" t="shared" si="3" ref="D20:P20">D8+D12</f>
        <v>5205000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4" t="s">
        <v>31</v>
      </c>
      <c r="B21" s="95"/>
      <c r="C21" s="8"/>
      <c r="D21" s="9">
        <f>D20/D7</f>
        <v>4910.377358490566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4" t="s">
        <v>37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</row>
    <row r="23" spans="1:16" ht="15">
      <c r="A23" s="104" t="s">
        <v>12</v>
      </c>
      <c r="B23" s="104"/>
      <c r="C23" s="96" t="s">
        <v>73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8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43">
        <f>D8/$D$7</f>
        <v>3533.2075471698113</v>
      </c>
      <c r="E25" s="13">
        <f aca="true" t="shared" si="5" ref="E25:P26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44">
        <f>D9/$D$7</f>
        <v>3533.2075471698113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</row>
    <row r="27" spans="1:16" ht="15">
      <c r="A27" s="3" t="s">
        <v>18</v>
      </c>
      <c r="B27" s="3" t="s">
        <v>2</v>
      </c>
      <c r="C27" s="11"/>
      <c r="D27" s="44">
        <f aca="true" t="shared" si="6" ref="D27:P37">D10/$D$7</f>
        <v>0</v>
      </c>
      <c r="E27" s="15">
        <f t="shared" si="6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</row>
    <row r="28" spans="1:16" ht="15">
      <c r="A28" s="3" t="s">
        <v>19</v>
      </c>
      <c r="B28" s="3" t="s">
        <v>3</v>
      </c>
      <c r="C28" s="11"/>
      <c r="D28" s="44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</row>
    <row r="29" spans="1:16" ht="30">
      <c r="A29" s="2" t="s">
        <v>13</v>
      </c>
      <c r="B29" s="2" t="s">
        <v>4</v>
      </c>
      <c r="C29" s="10"/>
      <c r="D29" s="44">
        <f t="shared" si="6"/>
        <v>1377.1698113207547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</row>
    <row r="30" spans="1:16" ht="30">
      <c r="A30" s="3" t="s">
        <v>20</v>
      </c>
      <c r="B30" s="3" t="s">
        <v>5</v>
      </c>
      <c r="C30" s="11"/>
      <c r="D30" s="44">
        <f t="shared" si="6"/>
        <v>414.52830188679246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</row>
    <row r="31" spans="1:16" ht="15">
      <c r="A31" s="5" t="s">
        <v>26</v>
      </c>
      <c r="B31" s="5" t="s">
        <v>6</v>
      </c>
      <c r="C31" s="6"/>
      <c r="D31" s="44">
        <f t="shared" si="6"/>
        <v>249.52830188679246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 t="shared" si="6"/>
        <v>0</v>
      </c>
    </row>
    <row r="32" spans="1:16" ht="30">
      <c r="A32" s="5" t="s">
        <v>27</v>
      </c>
      <c r="B32" s="5" t="s">
        <v>7</v>
      </c>
      <c r="C32" s="6"/>
      <c r="D32" s="44">
        <f t="shared" si="6"/>
        <v>20.849056603773583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 t="shared" si="6"/>
        <v>0</v>
      </c>
      <c r="P32" s="14">
        <f t="shared" si="6"/>
        <v>0</v>
      </c>
    </row>
    <row r="33" spans="1:16" ht="30">
      <c r="A33" s="3" t="s">
        <v>28</v>
      </c>
      <c r="B33" s="3" t="s">
        <v>8</v>
      </c>
      <c r="C33" s="11"/>
      <c r="D33" s="44">
        <f t="shared" si="6"/>
        <v>6.7924528301886795</v>
      </c>
      <c r="E33" s="15">
        <f t="shared" si="6"/>
        <v>0</v>
      </c>
      <c r="F33" s="15">
        <f t="shared" si="6"/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</row>
    <row r="34" spans="1:16" ht="15">
      <c r="A34" s="3" t="s">
        <v>16</v>
      </c>
      <c r="B34" s="3" t="s">
        <v>9</v>
      </c>
      <c r="C34" s="11"/>
      <c r="D34" s="44">
        <f t="shared" si="6"/>
        <v>22.641509433962263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</row>
    <row r="35" spans="1:16" ht="15">
      <c r="A35" s="3" t="s">
        <v>15</v>
      </c>
      <c r="B35" s="3" t="s">
        <v>10</v>
      </c>
      <c r="C35" s="11"/>
      <c r="D35" s="44">
        <f t="shared" si="6"/>
        <v>8.20754716981132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</row>
    <row r="36" spans="1:16" ht="15">
      <c r="A36" s="3" t="s">
        <v>17</v>
      </c>
      <c r="B36" s="3" t="s">
        <v>11</v>
      </c>
      <c r="C36" s="11"/>
      <c r="D36" s="44">
        <f t="shared" si="6"/>
        <v>654.622641509434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</row>
    <row r="37" spans="1:16" ht="15">
      <c r="A37" s="102" t="s">
        <v>38</v>
      </c>
      <c r="B37" s="103"/>
      <c r="C37" s="12"/>
      <c r="D37" s="44">
        <f t="shared" si="6"/>
        <v>4910.377358490566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</row>
    <row r="38" spans="1:16" ht="15">
      <c r="A38" s="18"/>
      <c r="B38" s="18" t="s">
        <v>39</v>
      </c>
      <c r="C38" s="19"/>
      <c r="D38" s="20">
        <f>D37</f>
        <v>4910.377358490566</v>
      </c>
      <c r="E38" s="20">
        <f aca="true" t="shared" si="7" ref="E38:P38">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  <c r="P38" s="20">
        <f t="shared" si="7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8" ref="E39:P39">E26/E26</f>
        <v>#DIV/0!</v>
      </c>
      <c r="F39" s="25" t="e">
        <f t="shared" si="8"/>
        <v>#DIV/0!</v>
      </c>
      <c r="G39" s="25" t="e">
        <f t="shared" si="8"/>
        <v>#DIV/0!</v>
      </c>
      <c r="H39" s="25" t="e">
        <f t="shared" si="8"/>
        <v>#DIV/0!</v>
      </c>
      <c r="I39" s="25" t="e">
        <f t="shared" si="8"/>
        <v>#DIV/0!</v>
      </c>
      <c r="J39" s="25" t="e">
        <f t="shared" si="8"/>
        <v>#DIV/0!</v>
      </c>
      <c r="K39" s="25" t="e">
        <f t="shared" si="8"/>
        <v>#DIV/0!</v>
      </c>
      <c r="L39" s="25" t="e">
        <f t="shared" si="8"/>
        <v>#DIV/0!</v>
      </c>
      <c r="M39" s="25" t="e">
        <f t="shared" si="8"/>
        <v>#DIV/0!</v>
      </c>
      <c r="N39" s="25" t="e">
        <f t="shared" si="8"/>
        <v>#DIV/0!</v>
      </c>
      <c r="O39" s="25" t="e">
        <f t="shared" si="8"/>
        <v>#DIV/0!</v>
      </c>
      <c r="P39" s="25" t="e">
        <f t="shared" si="8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9" ref="E40:P40">(E31+E32)/(E31+E32)</f>
        <v>#DIV/0!</v>
      </c>
      <c r="F40" s="25" t="e">
        <f t="shared" si="9"/>
        <v>#DIV/0!</v>
      </c>
      <c r="G40" s="25" t="e">
        <f t="shared" si="9"/>
        <v>#DIV/0!</v>
      </c>
      <c r="H40" s="25" t="e">
        <f t="shared" si="9"/>
        <v>#DIV/0!</v>
      </c>
      <c r="I40" s="25" t="e">
        <f t="shared" si="9"/>
        <v>#DIV/0!</v>
      </c>
      <c r="J40" s="25" t="e">
        <f t="shared" si="9"/>
        <v>#DIV/0!</v>
      </c>
      <c r="K40" s="25" t="e">
        <f t="shared" si="9"/>
        <v>#DIV/0!</v>
      </c>
      <c r="L40" s="25" t="e">
        <f t="shared" si="9"/>
        <v>#DIV/0!</v>
      </c>
      <c r="M40" s="25" t="e">
        <f t="shared" si="9"/>
        <v>#DIV/0!</v>
      </c>
      <c r="N40" s="25" t="e">
        <f t="shared" si="9"/>
        <v>#DIV/0!</v>
      </c>
      <c r="O40" s="25" t="e">
        <f t="shared" si="9"/>
        <v>#DIV/0!</v>
      </c>
      <c r="P40" s="25" t="e">
        <f t="shared" si="9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0" ref="E41:P41">(E38-E26-E31-E32)/(E38-E26-E31-E32)</f>
        <v>#DIV/0!</v>
      </c>
      <c r="F41" s="24" t="e">
        <f t="shared" si="10"/>
        <v>#DIV/0!</v>
      </c>
      <c r="G41" s="24" t="e">
        <f t="shared" si="10"/>
        <v>#DIV/0!</v>
      </c>
      <c r="H41" s="24" t="e">
        <f t="shared" si="10"/>
        <v>#DIV/0!</v>
      </c>
      <c r="I41" s="24" t="e">
        <f t="shared" si="10"/>
        <v>#DIV/0!</v>
      </c>
      <c r="J41" s="24" t="e">
        <f t="shared" si="10"/>
        <v>#DIV/0!</v>
      </c>
      <c r="K41" s="24" t="e">
        <f t="shared" si="10"/>
        <v>#DIV/0!</v>
      </c>
      <c r="L41" s="24" t="e">
        <f t="shared" si="10"/>
        <v>#DIV/0!</v>
      </c>
      <c r="M41" s="24" t="e">
        <f t="shared" si="10"/>
        <v>#DIV/0!</v>
      </c>
      <c r="N41" s="24" t="e">
        <f t="shared" si="10"/>
        <v>#DIV/0!</v>
      </c>
      <c r="O41" s="24" t="e">
        <f t="shared" si="10"/>
        <v>#DIV/0!</v>
      </c>
      <c r="P41" s="24" t="e">
        <f t="shared" si="10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sheetProtection/>
  <mergeCells count="10">
    <mergeCell ref="A37:B37"/>
    <mergeCell ref="A2:P2"/>
    <mergeCell ref="C4:P4"/>
    <mergeCell ref="C22:P22"/>
    <mergeCell ref="A20:B20"/>
    <mergeCell ref="A21:B21"/>
    <mergeCell ref="A23:B23"/>
    <mergeCell ref="A5:B5"/>
    <mergeCell ref="C5:P5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45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9.140625" style="49" customWidth="1"/>
    <col min="2" max="2" width="47.7109375" style="49" customWidth="1"/>
    <col min="3" max="3" width="10.8515625" style="49" customWidth="1"/>
    <col min="4" max="4" width="1.7109375" style="49" hidden="1" customWidth="1"/>
    <col min="5" max="5" width="8.421875" style="49" hidden="1" customWidth="1"/>
    <col min="6" max="6" width="15.57421875" style="49" customWidth="1"/>
    <col min="7" max="7" width="10.00390625" style="49" customWidth="1"/>
    <col min="8" max="8" width="13.28125" style="49" customWidth="1"/>
    <col min="9" max="9" width="12.8515625" style="49" customWidth="1"/>
    <col min="10" max="10" width="8.57421875" style="49" hidden="1" customWidth="1"/>
    <col min="11" max="11" width="9.28125" style="49" hidden="1" customWidth="1"/>
    <col min="12" max="12" width="8.00390625" style="49" hidden="1" customWidth="1"/>
    <col min="13" max="13" width="9.421875" style="49" hidden="1" customWidth="1"/>
    <col min="14" max="14" width="9.00390625" style="49" hidden="1" customWidth="1"/>
    <col min="15" max="15" width="9.140625" style="49" hidden="1" customWidth="1"/>
    <col min="16" max="16" width="9.57421875" style="49" hidden="1" customWidth="1"/>
    <col min="17" max="17" width="13.28125" style="49" customWidth="1"/>
    <col min="18" max="18" width="2.28125" style="49" hidden="1" customWidth="1"/>
    <col min="19" max="19" width="8.140625" style="49" hidden="1" customWidth="1"/>
    <col min="20" max="20" width="15.8515625" style="49" customWidth="1"/>
    <col min="21" max="21" width="1.28515625" style="49" hidden="1" customWidth="1"/>
    <col min="22" max="22" width="15.7109375" style="49" customWidth="1"/>
    <col min="23" max="23" width="0.85546875" style="49" hidden="1" customWidth="1"/>
    <col min="24" max="24" width="11.00390625" style="49" hidden="1" customWidth="1"/>
    <col min="25" max="25" width="9.00390625" style="49" hidden="1" customWidth="1"/>
    <col min="26" max="26" width="9.8515625" style="49" hidden="1" customWidth="1"/>
    <col min="27" max="27" width="11.00390625" style="49" hidden="1" customWidth="1"/>
    <col min="28" max="30" width="8.57421875" style="49" hidden="1" customWidth="1"/>
    <col min="31" max="31" width="11.00390625" style="49" customWidth="1"/>
    <col min="32" max="32" width="1.57421875" style="49" hidden="1" customWidth="1"/>
    <col min="33" max="33" width="8.57421875" style="49" hidden="1" customWidth="1"/>
    <col min="34" max="34" width="13.57421875" style="49" customWidth="1"/>
    <col min="35" max="35" width="12.00390625" style="49" customWidth="1"/>
    <col min="36" max="36" width="14.140625" style="49" customWidth="1"/>
    <col min="37" max="37" width="16.00390625" style="49" customWidth="1"/>
    <col min="38" max="41" width="8.57421875" style="49" hidden="1" customWidth="1"/>
    <col min="42" max="44" width="8.8515625" style="49" hidden="1" customWidth="1"/>
    <col min="45" max="45" width="9.140625" style="49" customWidth="1"/>
    <col min="46" max="46" width="0.71875" style="49" hidden="1" customWidth="1"/>
    <col min="47" max="47" width="8.8515625" style="49" hidden="1" customWidth="1"/>
    <col min="48" max="48" width="12.00390625" style="49" customWidth="1"/>
    <col min="49" max="49" width="8.57421875" style="49" customWidth="1"/>
    <col min="50" max="50" width="11.28125" style="49" customWidth="1"/>
    <col min="51" max="51" width="13.421875" style="49" customWidth="1"/>
    <col min="52" max="52" width="13.00390625" style="49" customWidth="1"/>
    <col min="53" max="53" width="12.421875" style="49" customWidth="1"/>
    <col min="54" max="54" width="12.8515625" style="49" customWidth="1"/>
    <col min="55" max="55" width="11.421875" style="49" customWidth="1"/>
    <col min="56" max="56" width="12.00390625" style="49" customWidth="1"/>
    <col min="57" max="58" width="11.421875" style="49" customWidth="1"/>
    <col min="59" max="59" width="14.140625" style="49" customWidth="1"/>
    <col min="60" max="60" width="8.57421875" style="49" customWidth="1"/>
    <col min="61" max="61" width="8.8515625" style="49" hidden="1" customWidth="1"/>
    <col min="62" max="62" width="11.8515625" style="49" customWidth="1"/>
    <col min="63" max="63" width="0.85546875" style="49" hidden="1" customWidth="1"/>
    <col min="64" max="64" width="12.421875" style="49" customWidth="1"/>
    <col min="65" max="65" width="11.57421875" style="49" customWidth="1"/>
    <col min="66" max="66" width="12.7109375" style="49" customWidth="1"/>
    <col min="67" max="68" width="11.421875" style="49" customWidth="1"/>
    <col min="69" max="69" width="12.140625" style="49" customWidth="1"/>
    <col min="70" max="70" width="12.8515625" style="49" customWidth="1"/>
    <col min="71" max="71" width="12.140625" style="49" customWidth="1"/>
    <col min="72" max="72" width="8.8515625" style="49" hidden="1" customWidth="1"/>
    <col min="73" max="73" width="9.140625" style="49" customWidth="1"/>
    <col min="74" max="74" width="9.57421875" style="49" customWidth="1"/>
    <col min="75" max="75" width="8.8515625" style="49" hidden="1" customWidth="1"/>
    <col min="76" max="76" width="10.7109375" style="49" customWidth="1"/>
    <col min="77" max="77" width="8.57421875" style="49" customWidth="1"/>
    <col min="78" max="78" width="11.8515625" style="49" customWidth="1"/>
    <col min="79" max="79" width="11.00390625" style="49" customWidth="1"/>
    <col min="80" max="80" width="11.28125" style="49" customWidth="1"/>
    <col min="81" max="81" width="13.00390625" style="49" customWidth="1"/>
    <col min="82" max="82" width="12.421875" style="49" customWidth="1"/>
    <col min="83" max="83" width="12.7109375" style="49" customWidth="1"/>
    <col min="84" max="84" width="12.57421875" style="49" customWidth="1"/>
    <col min="85" max="85" width="11.28125" style="49" customWidth="1"/>
    <col min="86" max="86" width="8.8515625" style="49" hidden="1" customWidth="1"/>
    <col min="87" max="87" width="9.140625" style="49" customWidth="1"/>
    <col min="88" max="88" width="9.8515625" style="49" customWidth="1"/>
    <col min="89" max="89" width="8.8515625" style="49" hidden="1" customWidth="1"/>
    <col min="90" max="90" width="11.28125" style="49" customWidth="1"/>
    <col min="91" max="91" width="11.140625" style="49" customWidth="1"/>
    <col min="92" max="92" width="13.28125" style="49" customWidth="1"/>
    <col min="93" max="93" width="11.28125" style="49" customWidth="1"/>
    <col min="94" max="94" width="11.8515625" style="49" customWidth="1"/>
    <col min="95" max="95" width="12.28125" style="49" customWidth="1"/>
    <col min="96" max="96" width="11.8515625" style="49" customWidth="1"/>
    <col min="97" max="98" width="12.28125" style="49" customWidth="1"/>
    <col min="99" max="99" width="10.28125" style="49" customWidth="1"/>
    <col min="100" max="100" width="8.8515625" style="49" hidden="1" customWidth="1"/>
    <col min="101" max="101" width="9.140625" style="49" customWidth="1"/>
    <col min="102" max="102" width="8.8515625" style="49" customWidth="1"/>
    <col min="103" max="103" width="8.8515625" style="49" hidden="1" customWidth="1"/>
    <col min="104" max="104" width="13.57421875" style="49" customWidth="1"/>
    <col min="105" max="105" width="9.28125" style="49" customWidth="1"/>
    <col min="106" max="106" width="11.421875" style="49" customWidth="1"/>
    <col min="107" max="107" width="13.00390625" style="49" customWidth="1"/>
    <col min="108" max="108" width="13.28125" style="49" customWidth="1"/>
    <col min="109" max="109" width="12.00390625" style="49" customWidth="1"/>
    <col min="110" max="110" width="13.28125" style="49" customWidth="1"/>
    <col min="111" max="111" width="12.57421875" style="49" customWidth="1"/>
    <col min="112" max="112" width="11.8515625" style="49" customWidth="1"/>
    <col min="113" max="113" width="10.140625" style="49" customWidth="1"/>
    <col min="114" max="114" width="11.421875" style="49" customWidth="1"/>
    <col min="115" max="115" width="13.28125" style="49" customWidth="1"/>
    <col min="116" max="116" width="9.57421875" style="49" customWidth="1"/>
    <col min="117" max="117" width="8.8515625" style="49" hidden="1" customWidth="1"/>
    <col min="118" max="118" width="12.8515625" style="49" customWidth="1"/>
    <col min="119" max="119" width="11.57421875" style="49" customWidth="1"/>
    <col min="120" max="121" width="12.7109375" style="49" customWidth="1"/>
    <col min="122" max="122" width="13.00390625" style="49" customWidth="1"/>
    <col min="123" max="123" width="11.57421875" style="49" customWidth="1"/>
    <col min="124" max="124" width="9.140625" style="49" customWidth="1"/>
    <col min="125" max="125" width="12.00390625" style="49" customWidth="1"/>
    <col min="126" max="126" width="12.57421875" style="49" customWidth="1"/>
    <col min="127" max="127" width="9.140625" style="49" customWidth="1"/>
    <col min="128" max="128" width="12.140625" style="49" customWidth="1"/>
    <col min="129" max="129" width="8.8515625" style="49" customWidth="1"/>
    <col min="130" max="130" width="10.8515625" style="49" customWidth="1"/>
    <col min="131" max="131" width="8.8515625" style="49" hidden="1" customWidth="1"/>
    <col min="132" max="132" width="11.421875" style="49" customWidth="1"/>
    <col min="133" max="133" width="10.140625" style="49" customWidth="1"/>
    <col min="134" max="134" width="11.421875" style="49" customWidth="1"/>
    <col min="135" max="135" width="9.421875" style="49" customWidth="1"/>
    <col min="136" max="136" width="11.140625" style="49" customWidth="1"/>
    <col min="137" max="137" width="12.28125" style="49" customWidth="1"/>
    <col min="138" max="138" width="13.00390625" style="49" customWidth="1"/>
    <col min="139" max="139" width="11.7109375" style="49" customWidth="1"/>
    <col min="140" max="140" width="9.00390625" style="49" customWidth="1"/>
    <col min="141" max="141" width="8.8515625" style="49" hidden="1" customWidth="1"/>
    <col min="142" max="142" width="12.140625" style="49" customWidth="1"/>
    <col min="143" max="143" width="8.8515625" style="49" customWidth="1"/>
    <col min="144" max="144" width="9.28125" style="49" customWidth="1"/>
    <col min="145" max="148" width="8.8515625" style="49" hidden="1" customWidth="1"/>
    <col min="149" max="149" width="9.140625" style="49" customWidth="1"/>
    <col min="150" max="150" width="11.7109375" style="49" customWidth="1"/>
    <col min="151" max="151" width="10.8515625" style="49" customWidth="1"/>
    <col min="152" max="152" width="9.140625" style="49" customWidth="1"/>
    <col min="153" max="153" width="10.7109375" style="49" customWidth="1"/>
    <col min="154" max="154" width="9.140625" style="49" customWidth="1"/>
    <col min="155" max="155" width="11.421875" style="49" customWidth="1"/>
    <col min="156" max="157" width="9.140625" style="49" customWidth="1"/>
    <col min="158" max="158" width="8.140625" style="49" customWidth="1"/>
    <col min="159" max="162" width="8.8515625" style="49" hidden="1" customWidth="1"/>
    <col min="163" max="163" width="11.28125" style="49" customWidth="1"/>
    <col min="164" max="164" width="12.8515625" style="49" customWidth="1"/>
    <col min="165" max="165" width="13.00390625" style="49" customWidth="1"/>
    <col min="166" max="166" width="9.140625" style="49" customWidth="1"/>
    <col min="167" max="167" width="12.421875" style="49" customWidth="1"/>
    <col min="168" max="16384" width="9.140625" style="49" customWidth="1"/>
  </cols>
  <sheetData>
    <row r="2" spans="1:41" ht="18.75">
      <c r="A2" s="105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4" spans="1:170" ht="36" customHeight="1">
      <c r="A4" s="50"/>
      <c r="B4" s="50"/>
      <c r="C4" s="110" t="s">
        <v>86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2"/>
    </row>
    <row r="5" spans="1:170" ht="33.75" customHeight="1">
      <c r="A5" s="106" t="s">
        <v>12</v>
      </c>
      <c r="B5" s="106"/>
      <c r="C5" s="107" t="s">
        <v>74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7" t="s">
        <v>75</v>
      </c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9"/>
      <c r="AE5" s="107" t="s">
        <v>76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/>
      <c r="AS5" s="107" t="s">
        <v>77</v>
      </c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9"/>
      <c r="BG5" s="107" t="s">
        <v>78</v>
      </c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9"/>
      <c r="BU5" s="107" t="s">
        <v>79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9"/>
      <c r="CI5" s="107" t="s">
        <v>80</v>
      </c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9"/>
      <c r="CW5" s="107" t="s">
        <v>81</v>
      </c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9"/>
      <c r="DK5" s="107" t="s">
        <v>82</v>
      </c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9"/>
      <c r="DY5" s="107" t="s">
        <v>83</v>
      </c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9"/>
      <c r="EM5" s="107" t="s">
        <v>84</v>
      </c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9"/>
      <c r="FA5" s="107" t="s">
        <v>85</v>
      </c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9"/>
    </row>
    <row r="6" spans="1:170" ht="15">
      <c r="A6" s="51"/>
      <c r="B6" s="51"/>
      <c r="C6" s="51" t="s">
        <v>29</v>
      </c>
      <c r="D6" s="51" t="s">
        <v>21</v>
      </c>
      <c r="E6" s="51" t="s">
        <v>63</v>
      </c>
      <c r="F6" s="52" t="s">
        <v>22</v>
      </c>
      <c r="G6" s="52" t="s">
        <v>23</v>
      </c>
      <c r="H6" s="52" t="s">
        <v>64</v>
      </c>
      <c r="I6" s="51" t="s">
        <v>65</v>
      </c>
      <c r="J6" s="51" t="s">
        <v>66</v>
      </c>
      <c r="K6" s="51" t="s">
        <v>67</v>
      </c>
      <c r="L6" s="51" t="s">
        <v>68</v>
      </c>
      <c r="M6" s="51" t="s">
        <v>69</v>
      </c>
      <c r="N6" s="51" t="s">
        <v>70</v>
      </c>
      <c r="O6" s="51" t="s">
        <v>71</v>
      </c>
      <c r="P6" s="51" t="s">
        <v>72</v>
      </c>
      <c r="Q6" s="51" t="s">
        <v>29</v>
      </c>
      <c r="R6" s="51" t="s">
        <v>21</v>
      </c>
      <c r="S6" s="51" t="s">
        <v>63</v>
      </c>
      <c r="T6" s="52" t="s">
        <v>22</v>
      </c>
      <c r="U6" s="52" t="s">
        <v>23</v>
      </c>
      <c r="V6" s="52" t="s">
        <v>64</v>
      </c>
      <c r="W6" s="51" t="s">
        <v>65</v>
      </c>
      <c r="X6" s="51" t="s">
        <v>66</v>
      </c>
      <c r="Y6" s="51" t="s">
        <v>67</v>
      </c>
      <c r="Z6" s="51" t="s">
        <v>68</v>
      </c>
      <c r="AA6" s="51" t="s">
        <v>69</v>
      </c>
      <c r="AB6" s="51" t="s">
        <v>70</v>
      </c>
      <c r="AC6" s="51" t="s">
        <v>71</v>
      </c>
      <c r="AD6" s="51" t="s">
        <v>72</v>
      </c>
      <c r="AE6" s="51" t="s">
        <v>29</v>
      </c>
      <c r="AF6" s="51" t="s">
        <v>21</v>
      </c>
      <c r="AG6" s="51" t="s">
        <v>63</v>
      </c>
      <c r="AH6" s="52" t="s">
        <v>89</v>
      </c>
      <c r="AI6" s="52" t="s">
        <v>23</v>
      </c>
      <c r="AJ6" s="52" t="s">
        <v>64</v>
      </c>
      <c r="AK6" s="51" t="s">
        <v>65</v>
      </c>
      <c r="AL6" s="51" t="s">
        <v>66</v>
      </c>
      <c r="AM6" s="51" t="s">
        <v>67</v>
      </c>
      <c r="AN6" s="51" t="s">
        <v>68</v>
      </c>
      <c r="AO6" s="51" t="s">
        <v>69</v>
      </c>
      <c r="AP6" s="51" t="s">
        <v>70</v>
      </c>
      <c r="AQ6" s="51" t="s">
        <v>71</v>
      </c>
      <c r="AR6" s="51" t="s">
        <v>72</v>
      </c>
      <c r="AS6" s="51" t="s">
        <v>29</v>
      </c>
      <c r="AT6" s="51" t="s">
        <v>21</v>
      </c>
      <c r="AU6" s="51" t="s">
        <v>63</v>
      </c>
      <c r="AV6" s="51" t="s">
        <v>22</v>
      </c>
      <c r="AW6" s="51" t="s">
        <v>23</v>
      </c>
      <c r="AX6" s="51" t="s">
        <v>64</v>
      </c>
      <c r="AY6" s="51" t="s">
        <v>65</v>
      </c>
      <c r="AZ6" s="51" t="s">
        <v>66</v>
      </c>
      <c r="BA6" s="51" t="s">
        <v>67</v>
      </c>
      <c r="BB6" s="51" t="s">
        <v>68</v>
      </c>
      <c r="BC6" s="51" t="s">
        <v>69</v>
      </c>
      <c r="BD6" s="51" t="s">
        <v>70</v>
      </c>
      <c r="BE6" s="51" t="s">
        <v>71</v>
      </c>
      <c r="BF6" s="51" t="s">
        <v>72</v>
      </c>
      <c r="BG6" s="51" t="s">
        <v>29</v>
      </c>
      <c r="BH6" s="51" t="s">
        <v>21</v>
      </c>
      <c r="BI6" s="51" t="s">
        <v>63</v>
      </c>
      <c r="BJ6" s="51" t="s">
        <v>22</v>
      </c>
      <c r="BK6" s="51" t="s">
        <v>23</v>
      </c>
      <c r="BL6" s="51" t="s">
        <v>64</v>
      </c>
      <c r="BM6" s="51" t="s">
        <v>65</v>
      </c>
      <c r="BN6" s="51" t="s">
        <v>66</v>
      </c>
      <c r="BO6" s="51" t="s">
        <v>67</v>
      </c>
      <c r="BP6" s="51" t="s">
        <v>68</v>
      </c>
      <c r="BQ6" s="51" t="s">
        <v>69</v>
      </c>
      <c r="BR6" s="51" t="s">
        <v>70</v>
      </c>
      <c r="BS6" s="51" t="s">
        <v>71</v>
      </c>
      <c r="BT6" s="51" t="s">
        <v>72</v>
      </c>
      <c r="BU6" s="51" t="s">
        <v>29</v>
      </c>
      <c r="BV6" s="51" t="s">
        <v>21</v>
      </c>
      <c r="BW6" s="51" t="s">
        <v>63</v>
      </c>
      <c r="BX6" s="51" t="s">
        <v>22</v>
      </c>
      <c r="BY6" s="51" t="s">
        <v>23</v>
      </c>
      <c r="BZ6" s="51" t="s">
        <v>64</v>
      </c>
      <c r="CA6" s="51" t="s">
        <v>65</v>
      </c>
      <c r="CB6" s="51" t="s">
        <v>66</v>
      </c>
      <c r="CC6" s="51" t="s">
        <v>67</v>
      </c>
      <c r="CD6" s="51" t="s">
        <v>68</v>
      </c>
      <c r="CE6" s="51" t="s">
        <v>69</v>
      </c>
      <c r="CF6" s="51" t="s">
        <v>70</v>
      </c>
      <c r="CG6" s="51" t="s">
        <v>71</v>
      </c>
      <c r="CH6" s="51" t="s">
        <v>72</v>
      </c>
      <c r="CI6" s="51" t="s">
        <v>29</v>
      </c>
      <c r="CJ6" s="51" t="s">
        <v>21</v>
      </c>
      <c r="CK6" s="51" t="s">
        <v>63</v>
      </c>
      <c r="CL6" s="51" t="s">
        <v>22</v>
      </c>
      <c r="CM6" s="51" t="s">
        <v>23</v>
      </c>
      <c r="CN6" s="51" t="s">
        <v>64</v>
      </c>
      <c r="CO6" s="51" t="s">
        <v>65</v>
      </c>
      <c r="CP6" s="51" t="s">
        <v>66</v>
      </c>
      <c r="CQ6" s="51" t="s">
        <v>67</v>
      </c>
      <c r="CR6" s="51" t="s">
        <v>68</v>
      </c>
      <c r="CS6" s="51" t="s">
        <v>69</v>
      </c>
      <c r="CT6" s="51" t="s">
        <v>70</v>
      </c>
      <c r="CU6" s="51" t="s">
        <v>71</v>
      </c>
      <c r="CV6" s="51" t="s">
        <v>72</v>
      </c>
      <c r="CW6" s="51" t="s">
        <v>29</v>
      </c>
      <c r="CX6" s="51" t="s">
        <v>21</v>
      </c>
      <c r="CY6" s="51" t="s">
        <v>63</v>
      </c>
      <c r="CZ6" s="51" t="s">
        <v>22</v>
      </c>
      <c r="DA6" s="51" t="s">
        <v>23</v>
      </c>
      <c r="DB6" s="51" t="s">
        <v>64</v>
      </c>
      <c r="DC6" s="51" t="s">
        <v>65</v>
      </c>
      <c r="DD6" s="51" t="s">
        <v>66</v>
      </c>
      <c r="DE6" s="51" t="s">
        <v>67</v>
      </c>
      <c r="DF6" s="51" t="s">
        <v>68</v>
      </c>
      <c r="DG6" s="51" t="s">
        <v>69</v>
      </c>
      <c r="DH6" s="51" t="s">
        <v>70</v>
      </c>
      <c r="DI6" s="51" t="s">
        <v>71</v>
      </c>
      <c r="DJ6" s="51" t="s">
        <v>72</v>
      </c>
      <c r="DK6" s="51" t="s">
        <v>29</v>
      </c>
      <c r="DL6" s="51" t="s">
        <v>21</v>
      </c>
      <c r="DM6" s="51" t="s">
        <v>63</v>
      </c>
      <c r="DN6" s="51" t="s">
        <v>22</v>
      </c>
      <c r="DO6" s="51" t="s">
        <v>23</v>
      </c>
      <c r="DP6" s="51" t="s">
        <v>64</v>
      </c>
      <c r="DQ6" s="51" t="s">
        <v>65</v>
      </c>
      <c r="DR6" s="51" t="s">
        <v>66</v>
      </c>
      <c r="DS6" s="51" t="s">
        <v>67</v>
      </c>
      <c r="DT6" s="51" t="s">
        <v>68</v>
      </c>
      <c r="DU6" s="51" t="s">
        <v>69</v>
      </c>
      <c r="DV6" s="51" t="s">
        <v>70</v>
      </c>
      <c r="DW6" s="51" t="s">
        <v>71</v>
      </c>
      <c r="DX6" s="51" t="s">
        <v>72</v>
      </c>
      <c r="DY6" s="51" t="s">
        <v>29</v>
      </c>
      <c r="DZ6" s="51" t="s">
        <v>21</v>
      </c>
      <c r="EA6" s="51" t="s">
        <v>63</v>
      </c>
      <c r="EB6" s="51" t="s">
        <v>22</v>
      </c>
      <c r="EC6" s="51" t="s">
        <v>23</v>
      </c>
      <c r="ED6" s="51" t="s">
        <v>64</v>
      </c>
      <c r="EE6" s="51" t="s">
        <v>65</v>
      </c>
      <c r="EF6" s="51" t="s">
        <v>66</v>
      </c>
      <c r="EG6" s="51" t="s">
        <v>67</v>
      </c>
      <c r="EH6" s="51" t="s">
        <v>68</v>
      </c>
      <c r="EI6" s="51" t="s">
        <v>69</v>
      </c>
      <c r="EJ6" s="51" t="s">
        <v>70</v>
      </c>
      <c r="EK6" s="51" t="s">
        <v>71</v>
      </c>
      <c r="EL6" s="51" t="s">
        <v>72</v>
      </c>
      <c r="EM6" s="51" t="s">
        <v>29</v>
      </c>
      <c r="EN6" s="51" t="s">
        <v>21</v>
      </c>
      <c r="EO6" s="51" t="s">
        <v>63</v>
      </c>
      <c r="EP6" s="51" t="s">
        <v>22</v>
      </c>
      <c r="EQ6" s="51" t="s">
        <v>23</v>
      </c>
      <c r="ER6" s="51" t="s">
        <v>64</v>
      </c>
      <c r="ES6" s="51" t="s">
        <v>65</v>
      </c>
      <c r="ET6" s="51" t="s">
        <v>66</v>
      </c>
      <c r="EU6" s="51" t="s">
        <v>67</v>
      </c>
      <c r="EV6" s="51" t="s">
        <v>68</v>
      </c>
      <c r="EW6" s="51" t="s">
        <v>69</v>
      </c>
      <c r="EX6" s="51" t="s">
        <v>70</v>
      </c>
      <c r="EY6" s="51" t="s">
        <v>71</v>
      </c>
      <c r="EZ6" s="51" t="s">
        <v>72</v>
      </c>
      <c r="FA6" s="51" t="s">
        <v>29</v>
      </c>
      <c r="FB6" s="51" t="s">
        <v>21</v>
      </c>
      <c r="FC6" s="51" t="s">
        <v>63</v>
      </c>
      <c r="FD6" s="51" t="s">
        <v>22</v>
      </c>
      <c r="FE6" s="51" t="s">
        <v>23</v>
      </c>
      <c r="FF6" s="51" t="s">
        <v>64</v>
      </c>
      <c r="FG6" s="51" t="s">
        <v>65</v>
      </c>
      <c r="FH6" s="51" t="s">
        <v>66</v>
      </c>
      <c r="FI6" s="51" t="s">
        <v>67</v>
      </c>
      <c r="FJ6" s="51" t="s">
        <v>68</v>
      </c>
      <c r="FK6" s="51" t="s">
        <v>69</v>
      </c>
      <c r="FL6" s="51" t="s">
        <v>70</v>
      </c>
      <c r="FM6" s="51" t="s">
        <v>71</v>
      </c>
      <c r="FN6" s="51" t="s">
        <v>72</v>
      </c>
    </row>
    <row r="7" spans="1:170" s="53" customFormat="1" ht="15">
      <c r="A7" s="51"/>
      <c r="B7" s="51" t="s">
        <v>30</v>
      </c>
      <c r="C7" s="51"/>
      <c r="D7" s="51"/>
      <c r="E7" s="51"/>
      <c r="F7" s="51">
        <v>150</v>
      </c>
      <c r="G7" s="51">
        <v>0</v>
      </c>
      <c r="H7" s="51">
        <v>150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>
        <v>210</v>
      </c>
      <c r="U7" s="51">
        <v>0</v>
      </c>
      <c r="V7" s="51">
        <v>210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>
        <v>12</v>
      </c>
      <c r="AI7" s="51">
        <v>0</v>
      </c>
      <c r="AJ7" s="51">
        <v>12</v>
      </c>
      <c r="AK7" s="51"/>
      <c r="AL7" s="51"/>
      <c r="AM7" s="51"/>
      <c r="AN7" s="51"/>
      <c r="AO7" s="51"/>
      <c r="AP7" s="51"/>
      <c r="AQ7" s="51"/>
      <c r="AR7" s="51"/>
      <c r="AS7" s="51">
        <f>AT7+AU7+AV7+AW7+AX7+AY7+AZ7+BA7+BB7+BC7+BD7+BE7+BF7</f>
        <v>55</v>
      </c>
      <c r="AT7" s="51">
        <v>0</v>
      </c>
      <c r="AU7" s="51">
        <v>0</v>
      </c>
      <c r="AV7" s="51">
        <v>12</v>
      </c>
      <c r="AW7" s="51">
        <v>0</v>
      </c>
      <c r="AX7" s="51">
        <v>12</v>
      </c>
      <c r="AY7" s="51">
        <v>2</v>
      </c>
      <c r="AZ7" s="51">
        <v>9</v>
      </c>
      <c r="BA7" s="51">
        <v>7</v>
      </c>
      <c r="BB7" s="51">
        <v>1</v>
      </c>
      <c r="BC7" s="51">
        <v>9</v>
      </c>
      <c r="BD7" s="51">
        <v>3</v>
      </c>
      <c r="BE7" s="51">
        <v>0</v>
      </c>
      <c r="BF7" s="51">
        <v>0</v>
      </c>
      <c r="BG7" s="51">
        <f>BH7+BI7+BJ7+BK7+BL7+BM7+BN7+BO7+BP7+BQ7+BR7+BS7+BT7</f>
        <v>37</v>
      </c>
      <c r="BH7" s="51">
        <v>0</v>
      </c>
      <c r="BI7" s="51">
        <v>0</v>
      </c>
      <c r="BJ7" s="51">
        <v>12</v>
      </c>
      <c r="BK7" s="51">
        <v>0</v>
      </c>
      <c r="BL7" s="51">
        <v>12</v>
      </c>
      <c r="BM7" s="51">
        <v>1</v>
      </c>
      <c r="BN7" s="51">
        <v>5</v>
      </c>
      <c r="BO7" s="51">
        <v>1</v>
      </c>
      <c r="BP7" s="51">
        <v>1</v>
      </c>
      <c r="BQ7" s="51">
        <v>4</v>
      </c>
      <c r="BR7" s="51">
        <v>1</v>
      </c>
      <c r="BS7" s="51">
        <v>0</v>
      </c>
      <c r="BT7" s="51">
        <v>0</v>
      </c>
      <c r="BU7" s="51">
        <f>BV7+BW7+BX7+BY7+BZ7+CA7+CB7+CC7+CD7+CE7+CF7+CG7+CH7</f>
        <v>116</v>
      </c>
      <c r="BV7" s="51">
        <v>0</v>
      </c>
      <c r="BW7" s="51">
        <v>0</v>
      </c>
      <c r="BX7" s="51">
        <v>30</v>
      </c>
      <c r="BY7" s="51">
        <v>0</v>
      </c>
      <c r="BZ7" s="51">
        <v>30</v>
      </c>
      <c r="CA7" s="51">
        <v>4</v>
      </c>
      <c r="CB7" s="51">
        <v>31</v>
      </c>
      <c r="CC7" s="51">
        <v>10</v>
      </c>
      <c r="CD7" s="51">
        <v>2</v>
      </c>
      <c r="CE7" s="51">
        <v>6</v>
      </c>
      <c r="CF7" s="51">
        <v>3</v>
      </c>
      <c r="CG7" s="51">
        <v>0</v>
      </c>
      <c r="CH7" s="51">
        <v>0</v>
      </c>
      <c r="CI7" s="51">
        <f>CJ7+CK7+CL7+CM7+CN7+CO7+CP7+CQ7+CR7+CS7+CT7+CU7+CV7</f>
        <v>57</v>
      </c>
      <c r="CJ7" s="51">
        <v>0</v>
      </c>
      <c r="CK7" s="51">
        <v>0</v>
      </c>
      <c r="CL7" s="51">
        <v>9</v>
      </c>
      <c r="CM7" s="51">
        <v>1</v>
      </c>
      <c r="CN7" s="51">
        <v>8</v>
      </c>
      <c r="CO7" s="51">
        <v>8</v>
      </c>
      <c r="CP7" s="51">
        <v>11</v>
      </c>
      <c r="CQ7" s="51">
        <v>4</v>
      </c>
      <c r="CR7" s="51">
        <v>5</v>
      </c>
      <c r="CS7" s="51">
        <v>9</v>
      </c>
      <c r="CT7" s="51">
        <v>2</v>
      </c>
      <c r="CU7" s="51">
        <v>0</v>
      </c>
      <c r="CV7" s="51">
        <v>0</v>
      </c>
      <c r="CW7" s="51">
        <f>CX7+CY7+CZ7+DA7+DB7+DC7+DD7+DE7+DF7+DG7+DH7+DI7+DJ7</f>
        <v>129</v>
      </c>
      <c r="CX7" s="51">
        <v>0</v>
      </c>
      <c r="CY7" s="51">
        <v>0</v>
      </c>
      <c r="CZ7" s="51">
        <v>24</v>
      </c>
      <c r="DA7" s="51">
        <v>0</v>
      </c>
      <c r="DB7" s="51">
        <v>24</v>
      </c>
      <c r="DC7" s="51">
        <v>2</v>
      </c>
      <c r="DD7" s="51">
        <v>26</v>
      </c>
      <c r="DE7" s="51">
        <v>13</v>
      </c>
      <c r="DF7" s="51">
        <v>1</v>
      </c>
      <c r="DG7" s="51">
        <v>20</v>
      </c>
      <c r="DH7" s="51">
        <v>4</v>
      </c>
      <c r="DI7" s="51">
        <v>0</v>
      </c>
      <c r="DJ7" s="51">
        <v>15</v>
      </c>
      <c r="DK7" s="51">
        <f>DL7+DM7+DN7+DO7+DP7+DQ7+DR7+DS7+DT7+DU7+DV7+DW7+DX7</f>
        <v>144</v>
      </c>
      <c r="DL7" s="51">
        <v>0</v>
      </c>
      <c r="DM7" s="51">
        <v>0</v>
      </c>
      <c r="DN7" s="51">
        <v>31</v>
      </c>
      <c r="DO7" s="51">
        <v>0</v>
      </c>
      <c r="DP7" s="51">
        <v>31</v>
      </c>
      <c r="DQ7" s="51">
        <v>3</v>
      </c>
      <c r="DR7" s="51">
        <v>29</v>
      </c>
      <c r="DS7" s="51">
        <v>15</v>
      </c>
      <c r="DT7" s="51">
        <v>0</v>
      </c>
      <c r="DU7" s="51">
        <v>17</v>
      </c>
      <c r="DV7" s="51">
        <v>7</v>
      </c>
      <c r="DW7" s="51">
        <v>0</v>
      </c>
      <c r="DX7" s="51">
        <v>11</v>
      </c>
      <c r="DY7" s="51">
        <f>DZ7+EA7+EB7+EC7+ED7+EE7+EF7+EG7+EH7+EI7+EJ7+EK7+EL7</f>
        <v>90</v>
      </c>
      <c r="DZ7" s="51">
        <v>0</v>
      </c>
      <c r="EA7" s="51">
        <v>0</v>
      </c>
      <c r="EB7" s="51">
        <v>20</v>
      </c>
      <c r="EC7" s="51">
        <v>0</v>
      </c>
      <c r="ED7" s="51">
        <v>20</v>
      </c>
      <c r="EE7" s="51">
        <v>0</v>
      </c>
      <c r="EF7" s="51">
        <v>15</v>
      </c>
      <c r="EG7" s="51">
        <v>17</v>
      </c>
      <c r="EH7" s="51">
        <v>0</v>
      </c>
      <c r="EI7" s="51">
        <v>13</v>
      </c>
      <c r="EJ7" s="51">
        <v>0</v>
      </c>
      <c r="EK7" s="51">
        <v>0</v>
      </c>
      <c r="EL7" s="51">
        <v>5</v>
      </c>
      <c r="EM7" s="51">
        <f>EN7+EO7+EP7+EQ7+ER7+ES7+ET7+EU7+EV7+EW7+EX7+EY7+EZ7</f>
        <v>585</v>
      </c>
      <c r="EN7" s="51">
        <v>0</v>
      </c>
      <c r="EO7" s="51">
        <v>0</v>
      </c>
      <c r="EP7" s="51">
        <v>0</v>
      </c>
      <c r="EQ7" s="51">
        <v>0</v>
      </c>
      <c r="ER7" s="51">
        <v>0</v>
      </c>
      <c r="ES7" s="51">
        <v>17</v>
      </c>
      <c r="ET7" s="51">
        <v>212</v>
      </c>
      <c r="EU7" s="51">
        <v>165</v>
      </c>
      <c r="EV7" s="51">
        <v>21</v>
      </c>
      <c r="EW7" s="51">
        <v>105</v>
      </c>
      <c r="EX7" s="51">
        <v>24</v>
      </c>
      <c r="EY7" s="51">
        <v>0</v>
      </c>
      <c r="EZ7" s="51">
        <v>41</v>
      </c>
      <c r="FA7" s="51">
        <f>FB7+FC7+FD7+FE7+FF7+FG7+FH7+FI7+FJ7+FK7+FL7+FM7+FN7</f>
        <v>33</v>
      </c>
      <c r="FB7" s="51">
        <v>0</v>
      </c>
      <c r="FC7" s="51">
        <v>0</v>
      </c>
      <c r="FD7" s="51">
        <v>0</v>
      </c>
      <c r="FE7" s="51">
        <v>0</v>
      </c>
      <c r="FF7" s="51">
        <v>0</v>
      </c>
      <c r="FG7" s="51">
        <v>4</v>
      </c>
      <c r="FH7" s="51">
        <v>14</v>
      </c>
      <c r="FI7" s="51">
        <v>3</v>
      </c>
      <c r="FJ7" s="51">
        <v>0</v>
      </c>
      <c r="FK7" s="51">
        <v>12</v>
      </c>
      <c r="FL7" s="51">
        <v>0</v>
      </c>
      <c r="FM7" s="51">
        <v>0</v>
      </c>
      <c r="FN7" s="51">
        <v>0</v>
      </c>
    </row>
    <row r="8" spans="1:170" ht="45" customHeight="1">
      <c r="A8" s="54" t="s">
        <v>14</v>
      </c>
      <c r="B8" s="54" t="s">
        <v>0</v>
      </c>
      <c r="C8" s="46">
        <f>C9+C10+C11</f>
        <v>10497500</v>
      </c>
      <c r="D8" s="46">
        <f aca="true" t="shared" si="0" ref="D8:P8">D9+D10+D11</f>
        <v>0</v>
      </c>
      <c r="E8" s="46">
        <f t="shared" si="0"/>
        <v>0</v>
      </c>
      <c r="F8" s="46">
        <f t="shared" si="0"/>
        <v>3573300</v>
      </c>
      <c r="G8" s="46">
        <f t="shared" si="0"/>
        <v>0</v>
      </c>
      <c r="H8" s="46">
        <f t="shared" si="0"/>
        <v>6924200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46">
        <f t="shared" si="0"/>
        <v>0</v>
      </c>
      <c r="Q8" s="46">
        <f aca="true" t="shared" si="1" ref="Q8:V8">Q9+Q10+Q11</f>
        <v>15033200</v>
      </c>
      <c r="R8" s="46">
        <f t="shared" si="1"/>
        <v>0</v>
      </c>
      <c r="S8" s="46">
        <f t="shared" si="1"/>
        <v>0</v>
      </c>
      <c r="T8" s="46">
        <f t="shared" si="1"/>
        <v>4104500</v>
      </c>
      <c r="U8" s="46">
        <f t="shared" si="1"/>
        <v>0</v>
      </c>
      <c r="V8" s="46">
        <f t="shared" si="1"/>
        <v>10928700</v>
      </c>
      <c r="W8" s="46">
        <f aca="true" t="shared" si="2" ref="W8:AD8">W9+W10+W11</f>
        <v>0</v>
      </c>
      <c r="X8" s="46">
        <f t="shared" si="2"/>
        <v>0</v>
      </c>
      <c r="Y8" s="46">
        <f t="shared" si="2"/>
        <v>0</v>
      </c>
      <c r="Z8" s="46">
        <f t="shared" si="2"/>
        <v>0</v>
      </c>
      <c r="AA8" s="46">
        <f t="shared" si="2"/>
        <v>0</v>
      </c>
      <c r="AB8" s="46">
        <f t="shared" si="2"/>
        <v>0</v>
      </c>
      <c r="AC8" s="46">
        <f t="shared" si="2"/>
        <v>0</v>
      </c>
      <c r="AD8" s="46">
        <f t="shared" si="2"/>
        <v>0</v>
      </c>
      <c r="AE8" s="46">
        <f aca="true" t="shared" si="3" ref="AE8:AJ8">AE9+AE10+AE11</f>
        <v>1055600</v>
      </c>
      <c r="AF8" s="46">
        <f t="shared" si="3"/>
        <v>0</v>
      </c>
      <c r="AG8" s="46">
        <f t="shared" si="3"/>
        <v>0</v>
      </c>
      <c r="AH8" s="46">
        <f t="shared" si="3"/>
        <v>434200</v>
      </c>
      <c r="AI8" s="46">
        <f t="shared" si="3"/>
        <v>0</v>
      </c>
      <c r="AJ8" s="46">
        <f t="shared" si="3"/>
        <v>621400</v>
      </c>
      <c r="AK8" s="46">
        <f aca="true" t="shared" si="4" ref="AK8:AR8">AK9+AK10+AK11</f>
        <v>0</v>
      </c>
      <c r="AL8" s="46">
        <f t="shared" si="4"/>
        <v>0</v>
      </c>
      <c r="AM8" s="46">
        <f t="shared" si="4"/>
        <v>0</v>
      </c>
      <c r="AN8" s="46">
        <f t="shared" si="4"/>
        <v>0</v>
      </c>
      <c r="AO8" s="46">
        <f t="shared" si="4"/>
        <v>0</v>
      </c>
      <c r="AP8" s="46">
        <f t="shared" si="4"/>
        <v>0</v>
      </c>
      <c r="AQ8" s="46">
        <f t="shared" si="4"/>
        <v>0</v>
      </c>
      <c r="AR8" s="46">
        <f t="shared" si="4"/>
        <v>0</v>
      </c>
      <c r="AS8" s="46">
        <f>AS9+AS10+AS11</f>
        <v>3361900</v>
      </c>
      <c r="AT8" s="46">
        <f aca="true" t="shared" si="5" ref="AT8:BF8">AT9+AT10+AT11</f>
        <v>0</v>
      </c>
      <c r="AU8" s="46">
        <f t="shared" si="5"/>
        <v>0</v>
      </c>
      <c r="AV8" s="46">
        <f t="shared" si="5"/>
        <v>437200</v>
      </c>
      <c r="AW8" s="46">
        <f t="shared" si="5"/>
        <v>0</v>
      </c>
      <c r="AX8" s="46">
        <f t="shared" si="5"/>
        <v>583600</v>
      </c>
      <c r="AY8" s="46">
        <f t="shared" si="5"/>
        <v>124100</v>
      </c>
      <c r="AZ8" s="46">
        <f t="shared" si="5"/>
        <v>563000</v>
      </c>
      <c r="BA8" s="46">
        <f t="shared" si="5"/>
        <v>795600</v>
      </c>
      <c r="BB8" s="46">
        <f t="shared" si="5"/>
        <v>113600</v>
      </c>
      <c r="BC8" s="46">
        <f t="shared" si="5"/>
        <v>558600</v>
      </c>
      <c r="BD8" s="46">
        <f t="shared" si="5"/>
        <v>186200</v>
      </c>
      <c r="BE8" s="46">
        <f t="shared" si="5"/>
        <v>0</v>
      </c>
      <c r="BF8" s="46">
        <f t="shared" si="5"/>
        <v>0</v>
      </c>
      <c r="BG8" s="46">
        <f>BG9+BG10+BG11</f>
        <v>2248200</v>
      </c>
      <c r="BH8" s="46">
        <f aca="true" t="shared" si="6" ref="BH8:BT8">BH9+BH10+BH11</f>
        <v>0</v>
      </c>
      <c r="BI8" s="46">
        <f t="shared" si="6"/>
        <v>0</v>
      </c>
      <c r="BJ8" s="46">
        <f t="shared" si="6"/>
        <v>431200</v>
      </c>
      <c r="BK8" s="46">
        <f t="shared" si="6"/>
        <v>0</v>
      </c>
      <c r="BL8" s="46">
        <f t="shared" si="6"/>
        <v>689100</v>
      </c>
      <c r="BM8" s="46">
        <f t="shared" si="6"/>
        <v>55500</v>
      </c>
      <c r="BN8" s="46">
        <f t="shared" si="6"/>
        <v>277300</v>
      </c>
      <c r="BO8" s="46">
        <f t="shared" si="6"/>
        <v>113600</v>
      </c>
      <c r="BP8" s="46">
        <f t="shared" si="6"/>
        <v>113600</v>
      </c>
      <c r="BQ8" s="46">
        <f t="shared" si="6"/>
        <v>454300</v>
      </c>
      <c r="BR8" s="46">
        <f t="shared" si="6"/>
        <v>113600</v>
      </c>
      <c r="BS8" s="46">
        <f t="shared" si="6"/>
        <v>0</v>
      </c>
      <c r="BT8" s="46">
        <f t="shared" si="6"/>
        <v>0</v>
      </c>
      <c r="BU8" s="55">
        <f>BU9+BU10+BU11</f>
        <v>5874200</v>
      </c>
      <c r="BV8" s="46">
        <f aca="true" t="shared" si="7" ref="BV8:CH8">BV9+BV10+BV11</f>
        <v>0</v>
      </c>
      <c r="BW8" s="46">
        <f t="shared" si="7"/>
        <v>0</v>
      </c>
      <c r="BX8" s="46">
        <f t="shared" si="7"/>
        <v>1027800</v>
      </c>
      <c r="BY8" s="46">
        <f t="shared" si="7"/>
        <v>0</v>
      </c>
      <c r="BZ8" s="46">
        <f t="shared" si="7"/>
        <v>1504600</v>
      </c>
      <c r="CA8" s="46">
        <f t="shared" si="7"/>
        <v>177900</v>
      </c>
      <c r="CB8" s="46">
        <f t="shared" si="7"/>
        <v>1378600</v>
      </c>
      <c r="CC8" s="46">
        <f t="shared" si="7"/>
        <v>915200</v>
      </c>
      <c r="CD8" s="46">
        <f t="shared" si="7"/>
        <v>183000</v>
      </c>
      <c r="CE8" s="46">
        <f t="shared" si="7"/>
        <v>458000</v>
      </c>
      <c r="CF8" s="46">
        <f t="shared" si="7"/>
        <v>229100</v>
      </c>
      <c r="CG8" s="46">
        <f t="shared" si="7"/>
        <v>0</v>
      </c>
      <c r="CH8" s="46">
        <f t="shared" si="7"/>
        <v>0</v>
      </c>
      <c r="CI8" s="46">
        <f>CI9+CI10+CI11</f>
        <v>4112300</v>
      </c>
      <c r="CJ8" s="46">
        <f aca="true" t="shared" si="8" ref="CJ8:CV8">CJ9+CJ10+CJ11</f>
        <v>0</v>
      </c>
      <c r="CK8" s="46">
        <f t="shared" si="8"/>
        <v>0</v>
      </c>
      <c r="CL8" s="46">
        <f t="shared" si="8"/>
        <v>404400</v>
      </c>
      <c r="CM8" s="46">
        <f t="shared" si="8"/>
        <v>70800</v>
      </c>
      <c r="CN8" s="46">
        <f t="shared" si="8"/>
        <v>566200</v>
      </c>
      <c r="CO8" s="46">
        <f t="shared" si="8"/>
        <v>387800</v>
      </c>
      <c r="CP8" s="46">
        <f t="shared" si="8"/>
        <v>533300</v>
      </c>
      <c r="CQ8" s="46">
        <f t="shared" si="8"/>
        <v>266800</v>
      </c>
      <c r="CR8" s="46">
        <f t="shared" si="8"/>
        <v>304700</v>
      </c>
      <c r="CS8" s="46">
        <f t="shared" si="8"/>
        <v>1291400</v>
      </c>
      <c r="CT8" s="46">
        <f t="shared" si="8"/>
        <v>286900</v>
      </c>
      <c r="CU8" s="46">
        <f t="shared" si="8"/>
        <v>0</v>
      </c>
      <c r="CV8" s="46">
        <f t="shared" si="8"/>
        <v>0</v>
      </c>
      <c r="CW8" s="46">
        <f>CW9+CW10+CW11</f>
        <v>5620400</v>
      </c>
      <c r="CX8" s="46">
        <f aca="true" t="shared" si="9" ref="CX8:DJ8">CX9+CX10+CX11</f>
        <v>0</v>
      </c>
      <c r="CY8" s="46">
        <f t="shared" si="9"/>
        <v>0</v>
      </c>
      <c r="CZ8" s="46">
        <f t="shared" si="9"/>
        <v>722400</v>
      </c>
      <c r="DA8" s="46">
        <f t="shared" si="9"/>
        <v>0</v>
      </c>
      <c r="DB8" s="46">
        <f t="shared" si="9"/>
        <v>1174200</v>
      </c>
      <c r="DC8" s="46">
        <f t="shared" si="9"/>
        <v>62500</v>
      </c>
      <c r="DD8" s="46">
        <f t="shared" si="9"/>
        <v>812000</v>
      </c>
      <c r="DE8" s="46">
        <f t="shared" si="9"/>
        <v>658800</v>
      </c>
      <c r="DF8" s="46">
        <f t="shared" si="9"/>
        <v>50700</v>
      </c>
      <c r="DG8" s="46">
        <f t="shared" si="9"/>
        <v>943100</v>
      </c>
      <c r="DH8" s="46">
        <f t="shared" si="9"/>
        <v>188700</v>
      </c>
      <c r="DI8" s="46">
        <f t="shared" si="9"/>
        <v>0</v>
      </c>
      <c r="DJ8" s="46">
        <f t="shared" si="9"/>
        <v>1008000</v>
      </c>
      <c r="DK8" s="46">
        <f>DK9+DK10+DK11</f>
        <v>8461700</v>
      </c>
      <c r="DL8" s="46">
        <f aca="true" t="shared" si="10" ref="DL8:DX8">DL9+DL10+DL11</f>
        <v>0</v>
      </c>
      <c r="DM8" s="46">
        <f t="shared" si="10"/>
        <v>0</v>
      </c>
      <c r="DN8" s="46">
        <f t="shared" si="10"/>
        <v>1180000</v>
      </c>
      <c r="DO8" s="46">
        <f t="shared" si="10"/>
        <v>0</v>
      </c>
      <c r="DP8" s="46">
        <f t="shared" si="10"/>
        <v>1453900</v>
      </c>
      <c r="DQ8" s="46">
        <f t="shared" si="10"/>
        <v>147800</v>
      </c>
      <c r="DR8" s="46">
        <f t="shared" si="10"/>
        <v>1428200</v>
      </c>
      <c r="DS8" s="46">
        <f t="shared" si="10"/>
        <v>949000</v>
      </c>
      <c r="DT8" s="46">
        <f t="shared" si="10"/>
        <v>0</v>
      </c>
      <c r="DU8" s="46">
        <f t="shared" si="10"/>
        <v>1470000</v>
      </c>
      <c r="DV8" s="46">
        <f t="shared" si="10"/>
        <v>605300</v>
      </c>
      <c r="DW8" s="46">
        <f t="shared" si="10"/>
        <v>0</v>
      </c>
      <c r="DX8" s="46">
        <f t="shared" si="10"/>
        <v>1227500</v>
      </c>
      <c r="DY8" s="46">
        <f>DY9+DY10+DY11</f>
        <v>4783900</v>
      </c>
      <c r="DZ8" s="46">
        <f aca="true" t="shared" si="11" ref="DZ8:EL8">DZ9+DZ10+DZ11</f>
        <v>0</v>
      </c>
      <c r="EA8" s="46">
        <f t="shared" si="11"/>
        <v>0</v>
      </c>
      <c r="EB8" s="46">
        <f t="shared" si="11"/>
        <v>540400</v>
      </c>
      <c r="EC8" s="46">
        <f t="shared" si="11"/>
        <v>0</v>
      </c>
      <c r="ED8" s="46">
        <f t="shared" si="11"/>
        <v>1156900</v>
      </c>
      <c r="EE8" s="46">
        <f t="shared" si="11"/>
        <v>0</v>
      </c>
      <c r="EF8" s="46">
        <f t="shared" si="11"/>
        <v>607300</v>
      </c>
      <c r="EG8" s="46">
        <f t="shared" si="11"/>
        <v>897600</v>
      </c>
      <c r="EH8" s="46">
        <f t="shared" si="11"/>
        <v>0</v>
      </c>
      <c r="EI8" s="46">
        <f t="shared" si="11"/>
        <v>911200</v>
      </c>
      <c r="EJ8" s="46">
        <f t="shared" si="11"/>
        <v>0</v>
      </c>
      <c r="EK8" s="46">
        <f t="shared" si="11"/>
        <v>0</v>
      </c>
      <c r="EL8" s="46">
        <f t="shared" si="11"/>
        <v>670500</v>
      </c>
      <c r="EM8" s="46">
        <f>EM9+EM10+EM11</f>
        <v>17960000</v>
      </c>
      <c r="EN8" s="46">
        <f aca="true" t="shared" si="12" ref="EN8:EZ8">EN9+EN10+EN11</f>
        <v>0</v>
      </c>
      <c r="EO8" s="46">
        <f t="shared" si="12"/>
        <v>0</v>
      </c>
      <c r="EP8" s="46">
        <f t="shared" si="12"/>
        <v>0</v>
      </c>
      <c r="EQ8" s="46">
        <f t="shared" si="12"/>
        <v>0</v>
      </c>
      <c r="ER8" s="46">
        <f t="shared" si="12"/>
        <v>0</v>
      </c>
      <c r="ES8" s="46">
        <f t="shared" si="12"/>
        <v>460800</v>
      </c>
      <c r="ET8" s="46">
        <f t="shared" si="12"/>
        <v>5745800</v>
      </c>
      <c r="EU8" s="46">
        <f t="shared" si="12"/>
        <v>4075100</v>
      </c>
      <c r="EV8" s="46">
        <f t="shared" si="12"/>
        <v>518700</v>
      </c>
      <c r="EW8" s="46">
        <f t="shared" si="12"/>
        <v>4220900</v>
      </c>
      <c r="EX8" s="46">
        <f t="shared" si="12"/>
        <v>964800</v>
      </c>
      <c r="EY8" s="46">
        <f t="shared" si="12"/>
        <v>0</v>
      </c>
      <c r="EZ8" s="46">
        <f t="shared" si="12"/>
        <v>1973900</v>
      </c>
      <c r="FA8" s="46">
        <f>FA9+FA10+FA11</f>
        <v>2399500</v>
      </c>
      <c r="FB8" s="46">
        <f aca="true" t="shared" si="13" ref="FB8:FN8">FB9+FB10+FB11</f>
        <v>0</v>
      </c>
      <c r="FC8" s="46">
        <f t="shared" si="13"/>
        <v>0</v>
      </c>
      <c r="FD8" s="46">
        <f t="shared" si="13"/>
        <v>0</v>
      </c>
      <c r="FE8" s="46">
        <f t="shared" si="13"/>
        <v>0</v>
      </c>
      <c r="FF8" s="46">
        <f t="shared" si="13"/>
        <v>0</v>
      </c>
      <c r="FG8" s="46">
        <f t="shared" si="13"/>
        <v>137300</v>
      </c>
      <c r="FH8" s="46">
        <f t="shared" si="13"/>
        <v>480300</v>
      </c>
      <c r="FI8" s="46">
        <f t="shared" si="13"/>
        <v>375000</v>
      </c>
      <c r="FJ8" s="46">
        <f t="shared" si="13"/>
        <v>0</v>
      </c>
      <c r="FK8" s="46">
        <f t="shared" si="13"/>
        <v>1406900</v>
      </c>
      <c r="FL8" s="46">
        <f t="shared" si="13"/>
        <v>0</v>
      </c>
      <c r="FM8" s="46">
        <f t="shared" si="13"/>
        <v>0</v>
      </c>
      <c r="FN8" s="46">
        <f t="shared" si="13"/>
        <v>0</v>
      </c>
    </row>
    <row r="9" spans="1:170" ht="45">
      <c r="A9" s="87" t="s">
        <v>90</v>
      </c>
      <c r="B9" s="87" t="s">
        <v>1</v>
      </c>
      <c r="C9" s="56">
        <f>D9+E9+F9+G9+H9+I9+J9+K9+L9+M9+N9+O9+P9</f>
        <v>8322200</v>
      </c>
      <c r="D9" s="56"/>
      <c r="E9" s="56"/>
      <c r="F9" s="56">
        <v>1898000</v>
      </c>
      <c r="G9" s="56">
        <v>0</v>
      </c>
      <c r="H9" s="56">
        <v>6424200</v>
      </c>
      <c r="I9" s="56">
        <v>0</v>
      </c>
      <c r="J9" s="56"/>
      <c r="K9" s="56"/>
      <c r="L9" s="56"/>
      <c r="M9" s="56"/>
      <c r="N9" s="56"/>
      <c r="O9" s="56"/>
      <c r="P9" s="56"/>
      <c r="Q9" s="57">
        <f>R9+S9+T9+U9+V9+W9+X9+Y9+Z9+AA9+AB9+AC9+AD9</f>
        <v>12267500</v>
      </c>
      <c r="R9" s="56"/>
      <c r="S9" s="56"/>
      <c r="T9" s="56">
        <v>1938800</v>
      </c>
      <c r="U9" s="56"/>
      <c r="V9" s="56">
        <v>10328700</v>
      </c>
      <c r="W9" s="56"/>
      <c r="X9" s="56"/>
      <c r="Y9" s="56"/>
      <c r="Z9" s="56"/>
      <c r="AA9" s="56"/>
      <c r="AB9" s="56"/>
      <c r="AC9" s="56"/>
      <c r="AD9" s="56"/>
      <c r="AE9" s="56">
        <f>AF9+AG9+AH9+AI9+AJ9+AK9+AL9+AM9+AN9+AO9+AP9+AQ9+AR9</f>
        <v>713600</v>
      </c>
      <c r="AF9" s="56"/>
      <c r="AG9" s="56"/>
      <c r="AH9" s="56">
        <v>306500</v>
      </c>
      <c r="AI9" s="56"/>
      <c r="AJ9" s="57">
        <v>407100</v>
      </c>
      <c r="AK9" s="56"/>
      <c r="AL9" s="56"/>
      <c r="AM9" s="56"/>
      <c r="AN9" s="56"/>
      <c r="AO9" s="56"/>
      <c r="AP9" s="56"/>
      <c r="AQ9" s="56"/>
      <c r="AR9" s="56"/>
      <c r="AS9" s="57">
        <f>AT9+AU9+AV9+AW9+AX9+AY9+AZ9+BA9+BB9+BC9+BD9+BE9+BF9</f>
        <v>3061200</v>
      </c>
      <c r="AT9" s="56">
        <v>0</v>
      </c>
      <c r="AU9" s="56">
        <v>0</v>
      </c>
      <c r="AV9" s="57">
        <v>300600</v>
      </c>
      <c r="AW9" s="56">
        <v>0</v>
      </c>
      <c r="AX9" s="57">
        <v>519500</v>
      </c>
      <c r="AY9" s="56">
        <v>117600</v>
      </c>
      <c r="AZ9" s="56">
        <v>534000</v>
      </c>
      <c r="BA9" s="56">
        <v>773000</v>
      </c>
      <c r="BB9" s="56">
        <v>110400</v>
      </c>
      <c r="BC9" s="56">
        <v>529600</v>
      </c>
      <c r="BD9" s="56">
        <v>176500</v>
      </c>
      <c r="BE9" s="56">
        <v>0</v>
      </c>
      <c r="BF9" s="56">
        <v>0</v>
      </c>
      <c r="BG9" s="57">
        <f>BH9+BI9+BJ9+BK9+BL9+BM9+BN9+BO9+BP9+BQ9+BR9+BS9+BT9</f>
        <v>1953500</v>
      </c>
      <c r="BH9" s="56">
        <v>0</v>
      </c>
      <c r="BI9" s="56">
        <v>0</v>
      </c>
      <c r="BJ9" s="57">
        <v>300600</v>
      </c>
      <c r="BK9" s="56">
        <v>0</v>
      </c>
      <c r="BL9" s="57">
        <v>525000</v>
      </c>
      <c r="BM9" s="56">
        <v>55500</v>
      </c>
      <c r="BN9" s="56">
        <v>277300</v>
      </c>
      <c r="BO9" s="56">
        <v>113600</v>
      </c>
      <c r="BP9" s="56">
        <v>113600</v>
      </c>
      <c r="BQ9" s="56">
        <v>454300</v>
      </c>
      <c r="BR9" s="56">
        <v>113600</v>
      </c>
      <c r="BS9" s="56">
        <v>0</v>
      </c>
      <c r="BT9" s="56">
        <v>0</v>
      </c>
      <c r="BU9" s="56">
        <f>BV9+BW9+BX9+BY9+BZ9+CA9+CB9+CC9+CD9+CE9+CF9+CG9+CH9</f>
        <v>5055300</v>
      </c>
      <c r="BV9" s="56">
        <v>0</v>
      </c>
      <c r="BW9" s="56">
        <v>0</v>
      </c>
      <c r="BX9" s="57">
        <v>708900</v>
      </c>
      <c r="BY9" s="56">
        <v>0</v>
      </c>
      <c r="BZ9" s="56">
        <v>1304600</v>
      </c>
      <c r="CA9" s="56">
        <v>156500</v>
      </c>
      <c r="CB9" s="56">
        <v>1212500</v>
      </c>
      <c r="CC9" s="56">
        <v>861600</v>
      </c>
      <c r="CD9" s="56">
        <v>172300</v>
      </c>
      <c r="CE9" s="56">
        <v>425900</v>
      </c>
      <c r="CF9" s="56">
        <v>213000</v>
      </c>
      <c r="CG9" s="56">
        <v>0</v>
      </c>
      <c r="CH9" s="56">
        <v>0</v>
      </c>
      <c r="CI9" s="56">
        <f>CJ9+CK9+CL9+CM9+CN9+CO9+CP9+CQ9+CR9+CS9+CT9+CU9+CV9</f>
        <v>3788300</v>
      </c>
      <c r="CJ9" s="56">
        <v>0</v>
      </c>
      <c r="CK9" s="56">
        <v>0</v>
      </c>
      <c r="CL9" s="57">
        <v>312400</v>
      </c>
      <c r="CM9" s="56">
        <v>49000</v>
      </c>
      <c r="CN9" s="56">
        <v>392000</v>
      </c>
      <c r="CO9" s="56">
        <v>380400</v>
      </c>
      <c r="CP9" s="56">
        <v>523100</v>
      </c>
      <c r="CQ9" s="56">
        <v>263100</v>
      </c>
      <c r="CR9" s="56">
        <v>300100</v>
      </c>
      <c r="CS9" s="56">
        <v>1283100</v>
      </c>
      <c r="CT9" s="56">
        <v>285100</v>
      </c>
      <c r="CU9" s="56">
        <v>0</v>
      </c>
      <c r="CV9" s="56">
        <v>0</v>
      </c>
      <c r="CW9" s="56">
        <f>CX9+CY9+CZ9+DA9+DB9+DC9+DD9+DE9+DF9+DG9+DH9+DI9+DJ9</f>
        <v>4359400</v>
      </c>
      <c r="CX9" s="56">
        <v>0</v>
      </c>
      <c r="CY9" s="56">
        <v>0</v>
      </c>
      <c r="CZ9" s="57">
        <v>426600</v>
      </c>
      <c r="DA9" s="56">
        <v>0</v>
      </c>
      <c r="DB9" s="56">
        <v>409000</v>
      </c>
      <c r="DC9" s="56">
        <v>57600</v>
      </c>
      <c r="DD9" s="56">
        <v>747800</v>
      </c>
      <c r="DE9" s="56">
        <v>626700</v>
      </c>
      <c r="DF9" s="56">
        <v>48200</v>
      </c>
      <c r="DG9" s="56">
        <v>893700</v>
      </c>
      <c r="DH9" s="56">
        <v>178800</v>
      </c>
      <c r="DI9" s="56">
        <v>0</v>
      </c>
      <c r="DJ9" s="56">
        <v>971000</v>
      </c>
      <c r="DK9" s="56">
        <f>DL9+DM9+DN9+DO9+DP9+DQ9+DR9+DS9+DT9+DU9+DV9+DW9+DX9</f>
        <v>7891300</v>
      </c>
      <c r="DL9" s="56">
        <v>0</v>
      </c>
      <c r="DM9" s="56">
        <v>0</v>
      </c>
      <c r="DN9" s="57">
        <v>809600</v>
      </c>
      <c r="DO9" s="56">
        <v>0</v>
      </c>
      <c r="DP9" s="57">
        <v>1353900</v>
      </c>
      <c r="DQ9" s="56">
        <v>144100</v>
      </c>
      <c r="DR9" s="56">
        <v>1392800</v>
      </c>
      <c r="DS9" s="56">
        <v>930700</v>
      </c>
      <c r="DT9" s="56">
        <v>0</v>
      </c>
      <c r="DU9" s="56">
        <v>1449300</v>
      </c>
      <c r="DV9" s="56">
        <v>596800</v>
      </c>
      <c r="DW9" s="56">
        <v>0</v>
      </c>
      <c r="DX9" s="56">
        <v>1214100</v>
      </c>
      <c r="DY9" s="56">
        <f>DZ9+EA9+EB9+EC9+ED9+EE9+EF9+EG9+EH9+EI9+EJ9+EK9+EL9</f>
        <v>4375500</v>
      </c>
      <c r="DZ9" s="56">
        <v>0</v>
      </c>
      <c r="EA9" s="56">
        <v>0</v>
      </c>
      <c r="EB9" s="57">
        <v>361400</v>
      </c>
      <c r="EC9" s="56">
        <v>0</v>
      </c>
      <c r="ED9" s="57">
        <v>939500</v>
      </c>
      <c r="EE9" s="56">
        <v>0</v>
      </c>
      <c r="EF9" s="56">
        <v>603700</v>
      </c>
      <c r="EG9" s="56">
        <v>893500</v>
      </c>
      <c r="EH9" s="56">
        <v>0</v>
      </c>
      <c r="EI9" s="56">
        <v>908100</v>
      </c>
      <c r="EJ9" s="56">
        <v>0</v>
      </c>
      <c r="EK9" s="56">
        <v>0</v>
      </c>
      <c r="EL9" s="56">
        <v>669300</v>
      </c>
      <c r="EM9" s="56">
        <f>EN9+EO9+EP9+EQ9+ER9+ES9+ET9+EU9+EV9+EW9+EX9+EY9+EZ9</f>
        <v>17060000</v>
      </c>
      <c r="EN9" s="56">
        <v>0</v>
      </c>
      <c r="EO9" s="56">
        <v>0</v>
      </c>
      <c r="EP9" s="56">
        <v>0</v>
      </c>
      <c r="EQ9" s="56">
        <v>0</v>
      </c>
      <c r="ER9" s="56">
        <v>0</v>
      </c>
      <c r="ES9" s="56">
        <v>434600</v>
      </c>
      <c r="ET9" s="56">
        <v>5419600</v>
      </c>
      <c r="EU9" s="56">
        <v>3821300</v>
      </c>
      <c r="EV9" s="56">
        <v>486400</v>
      </c>
      <c r="EW9" s="56">
        <v>4059400</v>
      </c>
      <c r="EX9" s="56">
        <v>927900</v>
      </c>
      <c r="EY9" s="56">
        <v>0</v>
      </c>
      <c r="EZ9" s="56">
        <v>1910800</v>
      </c>
      <c r="FA9" s="56">
        <f>FB9+FC9+FD9+FE9+FF9+FG9+FH9+FI9+FJ9+FK9+FL9+FM9+FN9</f>
        <v>2399500</v>
      </c>
      <c r="FB9" s="56">
        <v>0</v>
      </c>
      <c r="FC9" s="56">
        <v>0</v>
      </c>
      <c r="FD9" s="56">
        <v>0</v>
      </c>
      <c r="FE9" s="56">
        <v>0</v>
      </c>
      <c r="FF9" s="56">
        <v>0</v>
      </c>
      <c r="FG9" s="56">
        <v>137300</v>
      </c>
      <c r="FH9" s="56">
        <v>480300</v>
      </c>
      <c r="FI9" s="56">
        <v>375000</v>
      </c>
      <c r="FJ9" s="56">
        <v>0</v>
      </c>
      <c r="FK9" s="56">
        <v>1406900</v>
      </c>
      <c r="FL9" s="56">
        <v>0</v>
      </c>
      <c r="FM9" s="56">
        <v>0</v>
      </c>
      <c r="FN9" s="56">
        <v>0</v>
      </c>
    </row>
    <row r="10" spans="1:170" ht="15">
      <c r="A10" s="58" t="s">
        <v>18</v>
      </c>
      <c r="B10" s="58" t="s">
        <v>2</v>
      </c>
      <c r="C10" s="45">
        <f>D10+E10+F10+G10+H10+I10+J10+K10+L10+M10+N10+O10+P10</f>
        <v>1920300</v>
      </c>
      <c r="D10" s="42"/>
      <c r="E10" s="42"/>
      <c r="F10" s="45">
        <v>1420300</v>
      </c>
      <c r="G10" s="42">
        <v>0</v>
      </c>
      <c r="H10" s="45">
        <v>500000</v>
      </c>
      <c r="I10" s="42">
        <v>0</v>
      </c>
      <c r="J10" s="42"/>
      <c r="K10" s="42"/>
      <c r="L10" s="42"/>
      <c r="M10" s="42"/>
      <c r="N10" s="42"/>
      <c r="O10" s="42"/>
      <c r="P10" s="42"/>
      <c r="Q10" s="45">
        <f>R10+S10+T10+U10+V10+W10+X10+Y10+Z10+AA10+AB10+AC10+AD10</f>
        <v>2408700</v>
      </c>
      <c r="R10" s="42"/>
      <c r="S10" s="42"/>
      <c r="T10" s="45">
        <v>1808700</v>
      </c>
      <c r="U10" s="42"/>
      <c r="V10" s="45">
        <v>600000</v>
      </c>
      <c r="W10" s="42"/>
      <c r="X10" s="42"/>
      <c r="Y10" s="42"/>
      <c r="Z10" s="42"/>
      <c r="AA10" s="42"/>
      <c r="AB10" s="42"/>
      <c r="AC10" s="42"/>
      <c r="AD10" s="42"/>
      <c r="AE10" s="45">
        <f>AF10+AG10+AH10+AI10+AJ10+AK10+AL10+AM10+AN10+AO10+AP10+AQ10+AR10</f>
        <v>321600</v>
      </c>
      <c r="AF10" s="42"/>
      <c r="AG10" s="42"/>
      <c r="AH10" s="45">
        <v>107300</v>
      </c>
      <c r="AI10" s="42"/>
      <c r="AJ10" s="45">
        <v>214300</v>
      </c>
      <c r="AK10" s="42"/>
      <c r="AL10" s="42"/>
      <c r="AM10" s="42"/>
      <c r="AN10" s="42"/>
      <c r="AO10" s="42"/>
      <c r="AP10" s="42"/>
      <c r="AQ10" s="42"/>
      <c r="AR10" s="42"/>
      <c r="AS10" s="42">
        <f>AT10+AU10+AV10+AW10+AX10+AY10+AZ10+BA10+BB10+BC10+BD10+BE10+BF10</f>
        <v>280300</v>
      </c>
      <c r="AT10" s="42">
        <v>0</v>
      </c>
      <c r="AU10" s="42">
        <v>0</v>
      </c>
      <c r="AV10" s="45">
        <v>116200</v>
      </c>
      <c r="AW10" s="42">
        <v>0</v>
      </c>
      <c r="AX10" s="45">
        <v>64100</v>
      </c>
      <c r="AY10" s="45">
        <v>6500</v>
      </c>
      <c r="AZ10" s="45">
        <v>29000</v>
      </c>
      <c r="BA10" s="45">
        <v>22600</v>
      </c>
      <c r="BB10" s="45">
        <v>3200</v>
      </c>
      <c r="BC10" s="45">
        <v>29000</v>
      </c>
      <c r="BD10" s="45">
        <v>9700</v>
      </c>
      <c r="BE10" s="42">
        <v>0</v>
      </c>
      <c r="BF10" s="42">
        <v>0</v>
      </c>
      <c r="BG10" s="42">
        <f>BH10+BI10+BJ10+BK10+BL10+BM10+BN10+BO10+BP10+BQ10+BR10+BS10+BT10</f>
        <v>274300</v>
      </c>
      <c r="BH10" s="42">
        <v>0</v>
      </c>
      <c r="BI10" s="42">
        <v>0</v>
      </c>
      <c r="BJ10" s="45">
        <v>110200</v>
      </c>
      <c r="BK10" s="42">
        <v>0</v>
      </c>
      <c r="BL10" s="45">
        <v>164100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f>BV10+BW10+BX10+BY10+BZ10+CA10+CB10+CC10+CD10+CE10+CF10+CG10+CH10</f>
        <v>767900</v>
      </c>
      <c r="BV10" s="42">
        <v>0</v>
      </c>
      <c r="BW10" s="42">
        <v>0</v>
      </c>
      <c r="BX10" s="45">
        <v>267900</v>
      </c>
      <c r="BY10" s="42">
        <v>0</v>
      </c>
      <c r="BZ10" s="45">
        <v>200000</v>
      </c>
      <c r="CA10" s="45">
        <v>21400</v>
      </c>
      <c r="CB10" s="45">
        <v>166100</v>
      </c>
      <c r="CC10" s="45">
        <v>53600</v>
      </c>
      <c r="CD10" s="45">
        <v>10700</v>
      </c>
      <c r="CE10" s="45">
        <v>32100</v>
      </c>
      <c r="CF10" s="45">
        <v>16100</v>
      </c>
      <c r="CG10" s="42">
        <v>0</v>
      </c>
      <c r="CH10" s="42">
        <v>0</v>
      </c>
      <c r="CI10" s="42">
        <f>CJ10+CK10+CL10+CM10+CN10+CO10+CP10+CQ10+CR10+CS10+CT10+CU10+CV10</f>
        <v>308700</v>
      </c>
      <c r="CJ10" s="42">
        <v>0</v>
      </c>
      <c r="CK10" s="42">
        <v>0</v>
      </c>
      <c r="CL10" s="45">
        <v>76700</v>
      </c>
      <c r="CM10" s="45">
        <v>21800</v>
      </c>
      <c r="CN10" s="45">
        <v>174200</v>
      </c>
      <c r="CO10" s="45">
        <v>7400</v>
      </c>
      <c r="CP10" s="45">
        <v>10200</v>
      </c>
      <c r="CQ10" s="45">
        <v>3700</v>
      </c>
      <c r="CR10" s="45">
        <v>4600</v>
      </c>
      <c r="CS10" s="45">
        <v>8300</v>
      </c>
      <c r="CT10" s="45">
        <v>1800</v>
      </c>
      <c r="CU10" s="42">
        <v>0</v>
      </c>
      <c r="CV10" s="42">
        <v>0</v>
      </c>
      <c r="CW10" s="42">
        <f>CX10+CY10+CZ10+DA10+DB10+DC10+DD10+DE10+DF10+DG10+DH10+DI10+DJ10</f>
        <v>1220200</v>
      </c>
      <c r="CX10" s="42">
        <v>0</v>
      </c>
      <c r="CY10" s="42">
        <v>0</v>
      </c>
      <c r="CZ10" s="45">
        <v>255000</v>
      </c>
      <c r="DA10" s="42">
        <v>0</v>
      </c>
      <c r="DB10" s="45">
        <v>765200</v>
      </c>
      <c r="DC10" s="45">
        <v>4900</v>
      </c>
      <c r="DD10" s="45">
        <v>64200</v>
      </c>
      <c r="DE10" s="45">
        <v>32100</v>
      </c>
      <c r="DF10" s="45">
        <v>2500</v>
      </c>
      <c r="DG10" s="45">
        <v>49400</v>
      </c>
      <c r="DH10" s="45">
        <v>9900</v>
      </c>
      <c r="DI10" s="42">
        <v>0</v>
      </c>
      <c r="DJ10" s="45">
        <v>37000</v>
      </c>
      <c r="DK10" s="42">
        <f>DL10+DM10+DN10+DO10+DP10+DQ10+DR10+DS10+DT10+DU10+DV10+DW10+DX10</f>
        <v>517700</v>
      </c>
      <c r="DL10" s="42">
        <v>0</v>
      </c>
      <c r="DM10" s="42">
        <v>0</v>
      </c>
      <c r="DN10" s="45">
        <v>317700</v>
      </c>
      <c r="DO10" s="42">
        <v>0</v>
      </c>
      <c r="DP10" s="45">
        <v>100000</v>
      </c>
      <c r="DQ10" s="45">
        <v>3700</v>
      </c>
      <c r="DR10" s="45">
        <v>35400</v>
      </c>
      <c r="DS10" s="45">
        <v>18300</v>
      </c>
      <c r="DT10" s="42">
        <v>0</v>
      </c>
      <c r="DU10" s="45">
        <v>20700</v>
      </c>
      <c r="DV10" s="45">
        <v>8500</v>
      </c>
      <c r="DW10" s="42">
        <v>0</v>
      </c>
      <c r="DX10" s="45">
        <v>13400</v>
      </c>
      <c r="DY10" s="42">
        <f>DZ10+EA10+EB10+EC10+ED10+EE10+EF10+EG10+EH10+EI10+EJ10+EK10+EL10</f>
        <v>374400</v>
      </c>
      <c r="DZ10" s="42">
        <v>0</v>
      </c>
      <c r="EA10" s="42">
        <v>0</v>
      </c>
      <c r="EB10" s="45">
        <v>145000</v>
      </c>
      <c r="EC10" s="42">
        <v>0</v>
      </c>
      <c r="ED10" s="42">
        <v>217400</v>
      </c>
      <c r="EE10" s="42">
        <v>0</v>
      </c>
      <c r="EF10" s="45">
        <v>3600</v>
      </c>
      <c r="EG10" s="45">
        <v>4100</v>
      </c>
      <c r="EH10" s="42">
        <v>0</v>
      </c>
      <c r="EI10" s="45">
        <v>3100</v>
      </c>
      <c r="EJ10" s="42">
        <v>0</v>
      </c>
      <c r="EK10" s="42">
        <v>0</v>
      </c>
      <c r="EL10" s="45">
        <v>1200</v>
      </c>
      <c r="EM10" s="42">
        <f>EN10+EO10+EP10+EQ10+ER10+ES10+ET10+EU10+EV10+EW10+EX10+EY10+EZ10</f>
        <v>900000</v>
      </c>
      <c r="EN10" s="42">
        <v>0</v>
      </c>
      <c r="EO10" s="42">
        <v>0</v>
      </c>
      <c r="EP10" s="42">
        <v>0</v>
      </c>
      <c r="EQ10" s="42">
        <v>0</v>
      </c>
      <c r="ER10" s="42">
        <v>0</v>
      </c>
      <c r="ES10" s="45">
        <v>26200</v>
      </c>
      <c r="ET10" s="42">
        <v>326200</v>
      </c>
      <c r="EU10" s="42">
        <v>253800</v>
      </c>
      <c r="EV10" s="42">
        <v>32300</v>
      </c>
      <c r="EW10" s="42">
        <v>161500</v>
      </c>
      <c r="EX10" s="42">
        <v>36900</v>
      </c>
      <c r="EY10" s="42">
        <v>0</v>
      </c>
      <c r="EZ10" s="42">
        <v>63100</v>
      </c>
      <c r="FA10" s="42">
        <f>FB10+FC10+FD10+FE10+FF10+FG10+FH10+FI10+FJ10+FK10+FL10+FM10+FN10</f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0</v>
      </c>
    </row>
    <row r="11" spans="1:170" ht="15">
      <c r="A11" s="58" t="s">
        <v>19</v>
      </c>
      <c r="B11" s="58" t="s">
        <v>3</v>
      </c>
      <c r="C11" s="45">
        <f>D11+E11+F11+G11+H11+I11+J11+K11+L11+M11+N11+O11+P11</f>
        <v>255000</v>
      </c>
      <c r="D11" s="42"/>
      <c r="E11" s="42"/>
      <c r="F11" s="42">
        <v>255000</v>
      </c>
      <c r="G11" s="42">
        <v>0</v>
      </c>
      <c r="H11" s="45">
        <v>0</v>
      </c>
      <c r="I11" s="42">
        <v>0</v>
      </c>
      <c r="J11" s="42"/>
      <c r="K11" s="42"/>
      <c r="L11" s="42"/>
      <c r="M11" s="42"/>
      <c r="N11" s="42"/>
      <c r="O11" s="42"/>
      <c r="P11" s="42"/>
      <c r="Q11" s="45">
        <f>R11+S11+T11+U11+V11+W11+X11+Y11+Z11+AA11+AB11+AC11+AD11</f>
        <v>357000</v>
      </c>
      <c r="R11" s="42"/>
      <c r="S11" s="42"/>
      <c r="T11" s="42">
        <v>357000</v>
      </c>
      <c r="U11" s="42"/>
      <c r="V11" s="45">
        <v>0</v>
      </c>
      <c r="W11" s="42"/>
      <c r="X11" s="42"/>
      <c r="Y11" s="42"/>
      <c r="Z11" s="42"/>
      <c r="AA11" s="42"/>
      <c r="AB11" s="42"/>
      <c r="AC11" s="42"/>
      <c r="AD11" s="42"/>
      <c r="AE11" s="45">
        <f>AF11+AG11+AH11+AI11+AJ11+AK11+AL11+AM11+AN11+AO11+AP11+AQ11+AR11</f>
        <v>20400</v>
      </c>
      <c r="AF11" s="42"/>
      <c r="AG11" s="42"/>
      <c r="AH11" s="42">
        <v>20400</v>
      </c>
      <c r="AI11" s="42"/>
      <c r="AJ11" s="45">
        <v>0</v>
      </c>
      <c r="AK11" s="42"/>
      <c r="AL11" s="42"/>
      <c r="AM11" s="42"/>
      <c r="AN11" s="42"/>
      <c r="AO11" s="42"/>
      <c r="AP11" s="42"/>
      <c r="AQ11" s="42"/>
      <c r="AR11" s="42"/>
      <c r="AS11" s="42">
        <f>AT11+AU11+AV11+AW11+AX11+AY11+AZ11+BA11+BB11+BC11+BD11+BE11+BF11</f>
        <v>20400</v>
      </c>
      <c r="AT11" s="42">
        <v>0</v>
      </c>
      <c r="AU11" s="42">
        <v>0</v>
      </c>
      <c r="AV11" s="45">
        <v>20400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f>BH11+BI11+BJ11+BK11+BL11+BM11+BN11+BO11+BP11+BQ11+BR11+BS11+BT11</f>
        <v>20400</v>
      </c>
      <c r="BH11" s="42">
        <v>0</v>
      </c>
      <c r="BI11" s="42">
        <v>0</v>
      </c>
      <c r="BJ11" s="45">
        <v>20400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f>BV11+BW11+BX11+BY11+BZ11+CA11+CB11+CC11+CD11+CE11+CF11+CG11+CH11</f>
        <v>51000</v>
      </c>
      <c r="BV11" s="42">
        <v>0</v>
      </c>
      <c r="BW11" s="42">
        <v>0</v>
      </c>
      <c r="BX11" s="45">
        <v>51000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f>CJ11+CK11+CL11+CM11+CN11+CO11+CP11+CQ11+CR11+CS11+CT11+CU11+CV11</f>
        <v>15300</v>
      </c>
      <c r="CJ11" s="42">
        <v>0</v>
      </c>
      <c r="CK11" s="42">
        <v>0</v>
      </c>
      <c r="CL11" s="42">
        <v>15300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5">
        <f>CX11+CY11+CZ11+DA11+DB11+DC11+DD11+DE11+DF11+DG11+DH11+DI11+DJ11</f>
        <v>40800</v>
      </c>
      <c r="CX11" s="42">
        <v>0</v>
      </c>
      <c r="CY11" s="42">
        <v>0</v>
      </c>
      <c r="CZ11" s="45">
        <v>40800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f>DL11+DM11+DN11+DO11+DP11+DQ11+DR11+DS11+DT11+DU11+DV11+DW11+DX11</f>
        <v>52700</v>
      </c>
      <c r="DL11" s="42">
        <v>0</v>
      </c>
      <c r="DM11" s="42">
        <v>0</v>
      </c>
      <c r="DN11" s="45">
        <v>52700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0</v>
      </c>
      <c r="DV11" s="42">
        <v>0</v>
      </c>
      <c r="DW11" s="42">
        <v>0</v>
      </c>
      <c r="DX11" s="42">
        <v>0</v>
      </c>
      <c r="DY11" s="42">
        <f>DZ11+EA11+EB11+EC11+ED11+EE11+EF11+EG11+EH11+EI11+EJ11+EK11+EL11</f>
        <v>34000</v>
      </c>
      <c r="DZ11" s="42">
        <v>0</v>
      </c>
      <c r="EA11" s="42">
        <v>0</v>
      </c>
      <c r="EB11" s="45">
        <v>34000</v>
      </c>
      <c r="EC11" s="42">
        <v>0</v>
      </c>
      <c r="ED11" s="42">
        <v>0</v>
      </c>
      <c r="EE11" s="42">
        <v>0</v>
      </c>
      <c r="EF11" s="42">
        <v>0</v>
      </c>
      <c r="EG11" s="42">
        <v>0</v>
      </c>
      <c r="EH11" s="42">
        <v>0</v>
      </c>
      <c r="EI11" s="42">
        <v>0</v>
      </c>
      <c r="EJ11" s="42">
        <v>0</v>
      </c>
      <c r="EK11" s="42">
        <v>0</v>
      </c>
      <c r="EL11" s="42">
        <v>0</v>
      </c>
      <c r="EM11" s="42">
        <f>EN11+EO11+EP11+EQ11+ER11+ES11+ET11+EU11+EV11+EW11+EX11+EY11+EZ11</f>
        <v>0</v>
      </c>
      <c r="EN11" s="42">
        <v>0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f>FB11+FC11+FD11+FE11+FF11+FG11+FH11+FI11+FJ11+FK11+FL11+FM11+FN11</f>
        <v>0</v>
      </c>
      <c r="FB11" s="42">
        <v>0</v>
      </c>
      <c r="FC11" s="42">
        <v>0</v>
      </c>
      <c r="FD11" s="42">
        <v>0</v>
      </c>
      <c r="FE11" s="42">
        <v>0</v>
      </c>
      <c r="FF11" s="42">
        <v>0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</row>
    <row r="12" spans="1:170" ht="30">
      <c r="A12" s="54" t="s">
        <v>13</v>
      </c>
      <c r="B12" s="54" t="s">
        <v>4</v>
      </c>
      <c r="C12" s="46">
        <f>C13+C14+C15+C16+C17+C18+C19</f>
        <v>3936100</v>
      </c>
      <c r="D12" s="46">
        <f aca="true" t="shared" si="14" ref="D12:P12">D13+D14+D15+D16+D17+D18+D19</f>
        <v>0</v>
      </c>
      <c r="E12" s="46">
        <f t="shared" si="14"/>
        <v>0</v>
      </c>
      <c r="F12" s="46">
        <f t="shared" si="14"/>
        <v>1968100</v>
      </c>
      <c r="G12" s="46">
        <v>0</v>
      </c>
      <c r="H12" s="46">
        <f t="shared" si="14"/>
        <v>1968000</v>
      </c>
      <c r="I12" s="46">
        <v>0</v>
      </c>
      <c r="J12" s="46">
        <f t="shared" si="14"/>
        <v>0</v>
      </c>
      <c r="K12" s="46">
        <f t="shared" si="14"/>
        <v>0</v>
      </c>
      <c r="L12" s="46">
        <f t="shared" si="14"/>
        <v>0</v>
      </c>
      <c r="M12" s="46">
        <f t="shared" si="14"/>
        <v>0</v>
      </c>
      <c r="N12" s="46">
        <f t="shared" si="14"/>
        <v>0</v>
      </c>
      <c r="O12" s="46">
        <f t="shared" si="14"/>
        <v>0</v>
      </c>
      <c r="P12" s="46">
        <f t="shared" si="14"/>
        <v>0</v>
      </c>
      <c r="Q12" s="46">
        <f aca="true" t="shared" si="15" ref="Q12:V12">Q13+Q14+Q15+Q16+Q17+Q18+Q19</f>
        <v>4659800</v>
      </c>
      <c r="R12" s="46">
        <f t="shared" si="15"/>
        <v>0</v>
      </c>
      <c r="S12" s="46">
        <f t="shared" si="15"/>
        <v>0</v>
      </c>
      <c r="T12" s="46">
        <f t="shared" si="15"/>
        <v>2329900</v>
      </c>
      <c r="U12" s="46">
        <f t="shared" si="15"/>
        <v>0</v>
      </c>
      <c r="V12" s="46">
        <f t="shared" si="15"/>
        <v>2329900</v>
      </c>
      <c r="W12" s="46">
        <f aca="true" t="shared" si="16" ref="W12:AD12">W13+W14+W15+W16+W17+W18+W19</f>
        <v>0</v>
      </c>
      <c r="X12" s="46">
        <f t="shared" si="16"/>
        <v>0</v>
      </c>
      <c r="Y12" s="46">
        <f t="shared" si="16"/>
        <v>0</v>
      </c>
      <c r="Z12" s="46">
        <f t="shared" si="16"/>
        <v>0</v>
      </c>
      <c r="AA12" s="46">
        <f t="shared" si="16"/>
        <v>0</v>
      </c>
      <c r="AB12" s="46">
        <f t="shared" si="16"/>
        <v>0</v>
      </c>
      <c r="AC12" s="46">
        <f t="shared" si="16"/>
        <v>0</v>
      </c>
      <c r="AD12" s="46">
        <f t="shared" si="16"/>
        <v>0</v>
      </c>
      <c r="AE12" s="46">
        <f>AE13+AE14+AE15+AE16+AE17+AE18+AE19</f>
        <v>822900</v>
      </c>
      <c r="AF12" s="46">
        <f>AF13+AF14+AF15+AF16+AF17+AF18+AF19</f>
        <v>0</v>
      </c>
      <c r="AG12" s="46">
        <f>AG13+AG14+AG15+AG16+AG17+AG18+AG19</f>
        <v>0</v>
      </c>
      <c r="AH12" s="46">
        <f>AH13+AH14+AH15+AH16+AH17+AH18+AH19</f>
        <v>411400</v>
      </c>
      <c r="AI12" s="46"/>
      <c r="AJ12" s="46">
        <f>AJ13+AJ14+AJ15+AJ16+AJ17+AJ18+AJ19</f>
        <v>411500</v>
      </c>
      <c r="AK12" s="46">
        <f aca="true" t="shared" si="17" ref="AK12:AR12">AK13+AK14+AK15+AK16+AK17+AK18+AK19</f>
        <v>0</v>
      </c>
      <c r="AL12" s="46">
        <f t="shared" si="17"/>
        <v>0</v>
      </c>
      <c r="AM12" s="46">
        <f t="shared" si="17"/>
        <v>0</v>
      </c>
      <c r="AN12" s="46">
        <f t="shared" si="17"/>
        <v>0</v>
      </c>
      <c r="AO12" s="46">
        <f t="shared" si="17"/>
        <v>0</v>
      </c>
      <c r="AP12" s="46">
        <f t="shared" si="17"/>
        <v>0</v>
      </c>
      <c r="AQ12" s="46">
        <f t="shared" si="17"/>
        <v>0</v>
      </c>
      <c r="AR12" s="46">
        <f t="shared" si="17"/>
        <v>0</v>
      </c>
      <c r="AS12" s="46">
        <f>AS13+AS14+AS15+AS16+AS17+AS18+AS19</f>
        <v>4522100</v>
      </c>
      <c r="AT12" s="46">
        <f aca="true" t="shared" si="18" ref="AT12:BF12">AT13+AT14+AT15+AT16+AT17+AT18+AT19</f>
        <v>0</v>
      </c>
      <c r="AU12" s="46">
        <f t="shared" si="18"/>
        <v>0</v>
      </c>
      <c r="AV12" s="59">
        <f t="shared" si="18"/>
        <v>986640.0000000001</v>
      </c>
      <c r="AW12" s="59">
        <f t="shared" si="18"/>
        <v>0</v>
      </c>
      <c r="AX12" s="59">
        <f t="shared" si="18"/>
        <v>986640.0000000001</v>
      </c>
      <c r="AY12" s="59">
        <f t="shared" si="18"/>
        <v>164440</v>
      </c>
      <c r="AZ12" s="59">
        <f t="shared" si="18"/>
        <v>739980</v>
      </c>
      <c r="BA12" s="59">
        <f t="shared" si="18"/>
        <v>575539.9999999999</v>
      </c>
      <c r="BB12" s="59">
        <f t="shared" si="18"/>
        <v>82220</v>
      </c>
      <c r="BC12" s="59">
        <f t="shared" si="18"/>
        <v>739980</v>
      </c>
      <c r="BD12" s="59">
        <f t="shared" si="18"/>
        <v>246660.00000000003</v>
      </c>
      <c r="BE12" s="60">
        <f t="shared" si="18"/>
        <v>0</v>
      </c>
      <c r="BF12" s="46">
        <f t="shared" si="18"/>
        <v>0</v>
      </c>
      <c r="BG12" s="46">
        <f>BG13+BG14+BG15+BG16+BG17+BG18+BG19</f>
        <v>2982900</v>
      </c>
      <c r="BH12" s="46">
        <f aca="true" t="shared" si="19" ref="BH12:BT12">BH13+BH14+BH15+BH16+BH17+BH18+BH19</f>
        <v>0</v>
      </c>
      <c r="BI12" s="46">
        <f t="shared" si="19"/>
        <v>0</v>
      </c>
      <c r="BJ12" s="59">
        <f t="shared" si="19"/>
        <v>967427.027027027</v>
      </c>
      <c r="BK12" s="59">
        <f t="shared" si="19"/>
        <v>0</v>
      </c>
      <c r="BL12" s="59">
        <f t="shared" si="19"/>
        <v>967427.027027027</v>
      </c>
      <c r="BM12" s="59">
        <f t="shared" si="19"/>
        <v>80618.9189189189</v>
      </c>
      <c r="BN12" s="59">
        <f t="shared" si="19"/>
        <v>403094.5945945946</v>
      </c>
      <c r="BO12" s="59">
        <f t="shared" si="19"/>
        <v>80618.9189189189</v>
      </c>
      <c r="BP12" s="59">
        <f t="shared" si="19"/>
        <v>80618.9189189189</v>
      </c>
      <c r="BQ12" s="59">
        <f t="shared" si="19"/>
        <v>322475.6756756756</v>
      </c>
      <c r="BR12" s="59">
        <f t="shared" si="19"/>
        <v>80618.9189189189</v>
      </c>
      <c r="BS12" s="60">
        <f t="shared" si="19"/>
        <v>0</v>
      </c>
      <c r="BT12" s="46">
        <f t="shared" si="19"/>
        <v>0</v>
      </c>
      <c r="BU12" s="46">
        <f>BU13+BU14+BU15+BU16+BU17+BU18+BU19</f>
        <v>6111200</v>
      </c>
      <c r="BV12" s="46">
        <f aca="true" t="shared" si="20" ref="BV12:CH12">BV13+BV14+BV15+BV16+BV17+BV18+BV19</f>
        <v>0</v>
      </c>
      <c r="BW12" s="46">
        <f t="shared" si="20"/>
        <v>0</v>
      </c>
      <c r="BX12" s="59">
        <f t="shared" si="20"/>
        <v>1580482.7586206894</v>
      </c>
      <c r="BY12" s="59">
        <f t="shared" si="20"/>
        <v>0</v>
      </c>
      <c r="BZ12" s="59">
        <f t="shared" si="20"/>
        <v>1580482.7586206894</v>
      </c>
      <c r="CA12" s="59">
        <f t="shared" si="20"/>
        <v>210731.0344827586</v>
      </c>
      <c r="CB12" s="59">
        <f t="shared" si="20"/>
        <v>1633165.5172413795</v>
      </c>
      <c r="CC12" s="59">
        <f t="shared" si="20"/>
        <v>526827.5862068966</v>
      </c>
      <c r="CD12" s="59">
        <f t="shared" si="20"/>
        <v>105365.5172413793</v>
      </c>
      <c r="CE12" s="59">
        <f t="shared" si="20"/>
        <v>316096.551724138</v>
      </c>
      <c r="CF12" s="59">
        <f t="shared" si="20"/>
        <v>158048.275862069</v>
      </c>
      <c r="CG12" s="60">
        <f t="shared" si="20"/>
        <v>0</v>
      </c>
      <c r="CH12" s="46">
        <f t="shared" si="20"/>
        <v>0</v>
      </c>
      <c r="CI12" s="46">
        <f>CI13+CI14+CI15+CI16+CI17+CI18+CI19</f>
        <v>2913700</v>
      </c>
      <c r="CJ12" s="46">
        <f aca="true" t="shared" si="21" ref="CJ12:CV12">CJ13+CJ14+CJ15+CJ16+CJ17+CJ18+CJ19</f>
        <v>0</v>
      </c>
      <c r="CK12" s="46">
        <f t="shared" si="21"/>
        <v>0</v>
      </c>
      <c r="CL12" s="59">
        <f t="shared" si="21"/>
        <v>460057.89473684214</v>
      </c>
      <c r="CM12" s="59">
        <f t="shared" si="21"/>
        <v>51117.54385964912</v>
      </c>
      <c r="CN12" s="59">
        <f t="shared" si="21"/>
        <v>408940.350877193</v>
      </c>
      <c r="CO12" s="59">
        <f t="shared" si="21"/>
        <v>408940.350877193</v>
      </c>
      <c r="CP12" s="59">
        <f t="shared" si="21"/>
        <v>562292.9824561403</v>
      </c>
      <c r="CQ12" s="59">
        <f t="shared" si="21"/>
        <v>204470.1754385965</v>
      </c>
      <c r="CR12" s="59">
        <f t="shared" si="21"/>
        <v>255587.71929824562</v>
      </c>
      <c r="CS12" s="59">
        <f t="shared" si="21"/>
        <v>460057.89473684214</v>
      </c>
      <c r="CT12" s="59">
        <f t="shared" si="21"/>
        <v>102235.08771929824</v>
      </c>
      <c r="CU12" s="60">
        <f t="shared" si="21"/>
        <v>0</v>
      </c>
      <c r="CV12" s="46">
        <f t="shared" si="21"/>
        <v>0</v>
      </c>
      <c r="CW12" s="46">
        <f>CW13+CW14+CW15+CW16+CW17+CW18+CW19</f>
        <v>10960200</v>
      </c>
      <c r="CX12" s="46">
        <f aca="true" t="shared" si="22" ref="CX12:DJ12">CX13+CX14+CX15+CX16+CX17+CX18+CX19</f>
        <v>0</v>
      </c>
      <c r="CY12" s="46">
        <f t="shared" si="22"/>
        <v>0</v>
      </c>
      <c r="CZ12" s="59">
        <f t="shared" si="22"/>
        <v>2039106.9767441861</v>
      </c>
      <c r="DA12" s="59">
        <f t="shared" si="22"/>
        <v>0</v>
      </c>
      <c r="DB12" s="59">
        <f t="shared" si="22"/>
        <v>2039106.9767441861</v>
      </c>
      <c r="DC12" s="59">
        <f t="shared" si="22"/>
        <v>169925.58139534883</v>
      </c>
      <c r="DD12" s="59">
        <f t="shared" si="22"/>
        <v>2209032.5581395347</v>
      </c>
      <c r="DE12" s="59">
        <f t="shared" si="22"/>
        <v>1104516.2790697673</v>
      </c>
      <c r="DF12" s="59">
        <f t="shared" si="22"/>
        <v>84962.79069767441</v>
      </c>
      <c r="DG12" s="59">
        <f t="shared" si="22"/>
        <v>1699255.8139534886</v>
      </c>
      <c r="DH12" s="59">
        <f t="shared" si="22"/>
        <v>339851.16279069765</v>
      </c>
      <c r="DI12" s="59">
        <f t="shared" si="22"/>
        <v>0</v>
      </c>
      <c r="DJ12" s="59">
        <f t="shared" si="22"/>
        <v>1274441.860465116</v>
      </c>
      <c r="DK12" s="46">
        <f>DK13+DK14+DK15+DK16+DK17+DK18+DK19</f>
        <v>9515000</v>
      </c>
      <c r="DL12" s="46">
        <f aca="true" t="shared" si="23" ref="DL12:DX12">DL13+DL14+DL15+DL16+DL17+DL18+DL19</f>
        <v>0</v>
      </c>
      <c r="DM12" s="46">
        <f t="shared" si="23"/>
        <v>0</v>
      </c>
      <c r="DN12" s="59">
        <f t="shared" si="23"/>
        <v>2048368.0555555555</v>
      </c>
      <c r="DO12" s="59">
        <f t="shared" si="23"/>
        <v>0</v>
      </c>
      <c r="DP12" s="59">
        <f t="shared" si="23"/>
        <v>2048368.0555555555</v>
      </c>
      <c r="DQ12" s="59">
        <f t="shared" si="23"/>
        <v>198229.16666666663</v>
      </c>
      <c r="DR12" s="59">
        <f t="shared" si="23"/>
        <v>1916215.2777777775</v>
      </c>
      <c r="DS12" s="59">
        <f t="shared" si="23"/>
        <v>991145.8333333335</v>
      </c>
      <c r="DT12" s="59">
        <f t="shared" si="23"/>
        <v>0</v>
      </c>
      <c r="DU12" s="59">
        <f t="shared" si="23"/>
        <v>1123298.611111111</v>
      </c>
      <c r="DV12" s="59">
        <f t="shared" si="23"/>
        <v>462534.72222222213</v>
      </c>
      <c r="DW12" s="59">
        <f t="shared" si="23"/>
        <v>0</v>
      </c>
      <c r="DX12" s="59">
        <f t="shared" si="23"/>
        <v>726840.2777777778</v>
      </c>
      <c r="DY12" s="46">
        <f>DY13+DY14+DY15+DY16+DY17+DY18+DY19</f>
        <v>4885900</v>
      </c>
      <c r="DZ12" s="46">
        <f aca="true" t="shared" si="24" ref="DZ12:EL12">DZ13+DZ14+DZ15+DZ16+DZ17+DZ18+DZ19</f>
        <v>0</v>
      </c>
      <c r="EA12" s="46">
        <f t="shared" si="24"/>
        <v>0</v>
      </c>
      <c r="EB12" s="59">
        <f t="shared" si="24"/>
        <v>1085755.5555555557</v>
      </c>
      <c r="EC12" s="59">
        <f t="shared" si="24"/>
        <v>0</v>
      </c>
      <c r="ED12" s="59">
        <f t="shared" si="24"/>
        <v>1085755.5555555557</v>
      </c>
      <c r="EE12" s="59">
        <f t="shared" si="24"/>
        <v>0</v>
      </c>
      <c r="EF12" s="59">
        <f t="shared" si="24"/>
        <v>814316.6666666669</v>
      </c>
      <c r="EG12" s="59">
        <f t="shared" si="24"/>
        <v>922892.2222222224</v>
      </c>
      <c r="EH12" s="59">
        <f t="shared" si="24"/>
        <v>0</v>
      </c>
      <c r="EI12" s="59">
        <f t="shared" si="24"/>
        <v>705741.1111111111</v>
      </c>
      <c r="EJ12" s="59">
        <f t="shared" si="24"/>
        <v>0</v>
      </c>
      <c r="EK12" s="59">
        <f t="shared" si="24"/>
        <v>0</v>
      </c>
      <c r="EL12" s="59">
        <f t="shared" si="24"/>
        <v>271438.88888888893</v>
      </c>
      <c r="EM12" s="46">
        <f>EM13+EM14+EM15+EM16+EM17+EM18+EM19</f>
        <v>9590300</v>
      </c>
      <c r="EN12" s="46">
        <f aca="true" t="shared" si="25" ref="EN12:EZ12">EN13+EN14+EN15+EN16+EN17+EN18+EN19</f>
        <v>0</v>
      </c>
      <c r="EO12" s="46">
        <f t="shared" si="25"/>
        <v>0</v>
      </c>
      <c r="EP12" s="60">
        <f t="shared" si="25"/>
        <v>0</v>
      </c>
      <c r="EQ12" s="60">
        <f t="shared" si="25"/>
        <v>0</v>
      </c>
      <c r="ER12" s="60">
        <f t="shared" si="25"/>
        <v>0</v>
      </c>
      <c r="ES12" s="59">
        <f t="shared" si="25"/>
        <v>278692.4786324786</v>
      </c>
      <c r="ET12" s="59">
        <f t="shared" si="25"/>
        <v>3475459.145299145</v>
      </c>
      <c r="EU12" s="59">
        <f t="shared" si="25"/>
        <v>2704956.4102564105</v>
      </c>
      <c r="EV12" s="59">
        <f t="shared" si="25"/>
        <v>344267.17948717944</v>
      </c>
      <c r="EW12" s="59">
        <f t="shared" si="25"/>
        <v>1721335.8974358973</v>
      </c>
      <c r="EX12" s="59">
        <f t="shared" si="25"/>
        <v>393448.2051282051</v>
      </c>
      <c r="EY12" s="59">
        <f t="shared" si="25"/>
        <v>0</v>
      </c>
      <c r="EZ12" s="59">
        <f t="shared" si="25"/>
        <v>672140.6837606839</v>
      </c>
      <c r="FA12" s="46">
        <f>FA13+FA14+FA15+FA16+FA17+FA18+FA19</f>
        <v>3957700</v>
      </c>
      <c r="FB12" s="46">
        <f aca="true" t="shared" si="26" ref="FB12:FN12">FB13+FB14+FB15+FB16+FB17+FB18+FB19</f>
        <v>0</v>
      </c>
      <c r="FC12" s="46">
        <f t="shared" si="26"/>
        <v>0</v>
      </c>
      <c r="FD12" s="60">
        <f t="shared" si="26"/>
        <v>0</v>
      </c>
      <c r="FE12" s="60">
        <f t="shared" si="26"/>
        <v>0</v>
      </c>
      <c r="FF12" s="60">
        <f t="shared" si="26"/>
        <v>0</v>
      </c>
      <c r="FG12" s="59">
        <f t="shared" si="26"/>
        <v>479721.2121212121</v>
      </c>
      <c r="FH12" s="59">
        <f t="shared" si="26"/>
        <v>1679024.2424242427</v>
      </c>
      <c r="FI12" s="59">
        <f t="shared" si="26"/>
        <v>359790.9090909091</v>
      </c>
      <c r="FJ12" s="59">
        <f t="shared" si="26"/>
        <v>0</v>
      </c>
      <c r="FK12" s="59">
        <f t="shared" si="26"/>
        <v>1439163.6363636365</v>
      </c>
      <c r="FL12" s="60">
        <f t="shared" si="26"/>
        <v>0</v>
      </c>
      <c r="FM12" s="60">
        <f t="shared" si="26"/>
        <v>0</v>
      </c>
      <c r="FN12" s="46">
        <f t="shared" si="26"/>
        <v>0</v>
      </c>
    </row>
    <row r="13" spans="1:170" ht="30">
      <c r="A13" s="58" t="s">
        <v>20</v>
      </c>
      <c r="B13" s="58" t="s">
        <v>5</v>
      </c>
      <c r="C13" s="45">
        <f aca="true" t="shared" si="27" ref="C13:C19">D13+E13+F13+G13+H13+I13+J13+K13+L13+M13+N13+O13+P13</f>
        <v>2306400</v>
      </c>
      <c r="D13" s="45"/>
      <c r="E13" s="45"/>
      <c r="F13" s="45">
        <v>1153200</v>
      </c>
      <c r="G13" s="45">
        <v>0</v>
      </c>
      <c r="H13" s="45">
        <v>1153200</v>
      </c>
      <c r="I13" s="42">
        <v>0</v>
      </c>
      <c r="J13" s="42"/>
      <c r="K13" s="42"/>
      <c r="L13" s="42"/>
      <c r="M13" s="42"/>
      <c r="N13" s="42"/>
      <c r="O13" s="42"/>
      <c r="P13" s="42"/>
      <c r="Q13" s="45">
        <f aca="true" t="shared" si="28" ref="Q13:Q19">R13+S13+T13+U13+V13+W13+X13+Y13+Z13+AA13+AB13+AC13+AD13</f>
        <v>2612900</v>
      </c>
      <c r="R13" s="45"/>
      <c r="S13" s="45"/>
      <c r="T13" s="45">
        <v>1306500</v>
      </c>
      <c r="U13" s="45"/>
      <c r="V13" s="45">
        <v>1306400</v>
      </c>
      <c r="W13" s="42"/>
      <c r="X13" s="42"/>
      <c r="Y13" s="42"/>
      <c r="Z13" s="42"/>
      <c r="AA13" s="42"/>
      <c r="AB13" s="42"/>
      <c r="AC13" s="42"/>
      <c r="AD13" s="42"/>
      <c r="AE13" s="45">
        <f aca="true" t="shared" si="29" ref="AE13:AE19">AF13+AG13+AH13+AI13+AJ13+AK13+AL13+AM13+AN13+AO13+AP13+AQ13+AR13</f>
        <v>518200</v>
      </c>
      <c r="AF13" s="45"/>
      <c r="AG13" s="45"/>
      <c r="AH13" s="45">
        <v>259100</v>
      </c>
      <c r="AI13" s="45"/>
      <c r="AJ13" s="45">
        <v>259100</v>
      </c>
      <c r="AK13" s="42"/>
      <c r="AL13" s="42"/>
      <c r="AM13" s="42"/>
      <c r="AN13" s="42"/>
      <c r="AO13" s="42"/>
      <c r="AP13" s="42"/>
      <c r="AQ13" s="42"/>
      <c r="AR13" s="42"/>
      <c r="AS13" s="45">
        <v>1128600</v>
      </c>
      <c r="AT13" s="42">
        <f>AS13/AS7*AT7</f>
        <v>0</v>
      </c>
      <c r="AU13" s="42">
        <f aca="true" t="shared" si="30" ref="AU13:BF13">$AS13/$AS7*AU7</f>
        <v>0</v>
      </c>
      <c r="AV13" s="61">
        <f t="shared" si="30"/>
        <v>246240</v>
      </c>
      <c r="AW13" s="61">
        <f t="shared" si="30"/>
        <v>0</v>
      </c>
      <c r="AX13" s="61">
        <f t="shared" si="30"/>
        <v>246240</v>
      </c>
      <c r="AY13" s="61">
        <f t="shared" si="30"/>
        <v>41040</v>
      </c>
      <c r="AZ13" s="61">
        <f t="shared" si="30"/>
        <v>184680</v>
      </c>
      <c r="BA13" s="61">
        <f t="shared" si="30"/>
        <v>143640</v>
      </c>
      <c r="BB13" s="61">
        <f t="shared" si="30"/>
        <v>20520</v>
      </c>
      <c r="BC13" s="61">
        <f t="shared" si="30"/>
        <v>184680</v>
      </c>
      <c r="BD13" s="61">
        <f t="shared" si="30"/>
        <v>61560</v>
      </c>
      <c r="BE13" s="42">
        <f t="shared" si="30"/>
        <v>0</v>
      </c>
      <c r="BF13" s="42">
        <f t="shared" si="30"/>
        <v>0</v>
      </c>
      <c r="BG13" s="45">
        <v>1069600</v>
      </c>
      <c r="BH13" s="42">
        <f>$BG13/$BG7*BH7</f>
        <v>0</v>
      </c>
      <c r="BI13" s="42">
        <f>$BG13/$BG7*BI7</f>
        <v>0</v>
      </c>
      <c r="BJ13" s="61">
        <f>$BG13/$BG7*BJ7</f>
        <v>346897.2972972973</v>
      </c>
      <c r="BK13" s="62">
        <f aca="true" t="shared" si="31" ref="BK13:BT13">$BG13/$BG7*BK7</f>
        <v>0</v>
      </c>
      <c r="BL13" s="61">
        <f t="shared" si="31"/>
        <v>346897.2972972973</v>
      </c>
      <c r="BM13" s="63">
        <f t="shared" si="31"/>
        <v>28908.108108108107</v>
      </c>
      <c r="BN13" s="63">
        <f t="shared" si="31"/>
        <v>144540.54054054053</v>
      </c>
      <c r="BO13" s="63">
        <f t="shared" si="31"/>
        <v>28908.108108108107</v>
      </c>
      <c r="BP13" s="63">
        <f t="shared" si="31"/>
        <v>28908.108108108107</v>
      </c>
      <c r="BQ13" s="63">
        <f t="shared" si="31"/>
        <v>115632.43243243243</v>
      </c>
      <c r="BR13" s="63">
        <f t="shared" si="31"/>
        <v>28908.108108108107</v>
      </c>
      <c r="BS13" s="42">
        <f t="shared" si="31"/>
        <v>0</v>
      </c>
      <c r="BT13" s="42">
        <f t="shared" si="31"/>
        <v>0</v>
      </c>
      <c r="BU13" s="45">
        <v>3427000</v>
      </c>
      <c r="BV13" s="42">
        <f>$BU13/$BU7*BV7</f>
        <v>0</v>
      </c>
      <c r="BW13" s="42">
        <f aca="true" t="shared" si="32" ref="BW13:CH13">$BU13/$BU7*BW7</f>
        <v>0</v>
      </c>
      <c r="BX13" s="61">
        <f t="shared" si="32"/>
        <v>886293.1034482758</v>
      </c>
      <c r="BY13" s="62">
        <f t="shared" si="32"/>
        <v>0</v>
      </c>
      <c r="BZ13" s="61">
        <f t="shared" si="32"/>
        <v>886293.1034482758</v>
      </c>
      <c r="CA13" s="61">
        <f t="shared" si="32"/>
        <v>118172.41379310345</v>
      </c>
      <c r="CB13" s="61">
        <f t="shared" si="32"/>
        <v>915836.2068965518</v>
      </c>
      <c r="CC13" s="61">
        <f t="shared" si="32"/>
        <v>295431.0344827586</v>
      </c>
      <c r="CD13" s="61">
        <f t="shared" si="32"/>
        <v>59086.206896551725</v>
      </c>
      <c r="CE13" s="61">
        <f t="shared" si="32"/>
        <v>177258.6206896552</v>
      </c>
      <c r="CF13" s="61">
        <f t="shared" si="32"/>
        <v>88629.3103448276</v>
      </c>
      <c r="CG13" s="42">
        <f t="shared" si="32"/>
        <v>0</v>
      </c>
      <c r="CH13" s="42">
        <f t="shared" si="32"/>
        <v>0</v>
      </c>
      <c r="CI13" s="45">
        <v>1125000</v>
      </c>
      <c r="CJ13" s="42">
        <f>$CI13/$CI7*CJ7</f>
        <v>0</v>
      </c>
      <c r="CK13" s="42">
        <f aca="true" t="shared" si="33" ref="CK13:CV13">$CI13/$CI7*CK7</f>
        <v>0</v>
      </c>
      <c r="CL13" s="61">
        <f t="shared" si="33"/>
        <v>177631.5789473684</v>
      </c>
      <c r="CM13" s="61">
        <f t="shared" si="33"/>
        <v>19736.842105263157</v>
      </c>
      <c r="CN13" s="61">
        <f t="shared" si="33"/>
        <v>157894.73684210525</v>
      </c>
      <c r="CO13" s="61">
        <f t="shared" si="33"/>
        <v>157894.73684210525</v>
      </c>
      <c r="CP13" s="61">
        <f t="shared" si="33"/>
        <v>217105.26315789472</v>
      </c>
      <c r="CQ13" s="61">
        <f t="shared" si="33"/>
        <v>78947.36842105263</v>
      </c>
      <c r="CR13" s="61">
        <f t="shared" si="33"/>
        <v>98684.21052631579</v>
      </c>
      <c r="CS13" s="61">
        <f t="shared" si="33"/>
        <v>177631.5789473684</v>
      </c>
      <c r="CT13" s="61">
        <f t="shared" si="33"/>
        <v>39473.68421052631</v>
      </c>
      <c r="CU13" s="42">
        <f t="shared" si="33"/>
        <v>0</v>
      </c>
      <c r="CV13" s="42">
        <f t="shared" si="33"/>
        <v>0</v>
      </c>
      <c r="CW13" s="45">
        <v>4199900</v>
      </c>
      <c r="CX13" s="42">
        <f>$CW13/$CW7*CX7</f>
        <v>0</v>
      </c>
      <c r="CY13" s="42">
        <f aca="true" t="shared" si="34" ref="CY13:DJ13">$CW13/$CW7*CY7</f>
        <v>0</v>
      </c>
      <c r="CZ13" s="61">
        <f t="shared" si="34"/>
        <v>781376.7441860465</v>
      </c>
      <c r="DA13" s="61">
        <f t="shared" si="34"/>
        <v>0</v>
      </c>
      <c r="DB13" s="61">
        <f t="shared" si="34"/>
        <v>781376.7441860465</v>
      </c>
      <c r="DC13" s="61">
        <f t="shared" si="34"/>
        <v>65114.72868217054</v>
      </c>
      <c r="DD13" s="61">
        <f t="shared" si="34"/>
        <v>846491.472868217</v>
      </c>
      <c r="DE13" s="61">
        <f t="shared" si="34"/>
        <v>423245.7364341085</v>
      </c>
      <c r="DF13" s="61">
        <f t="shared" si="34"/>
        <v>32557.36434108527</v>
      </c>
      <c r="DG13" s="61">
        <f t="shared" si="34"/>
        <v>651147.2868217054</v>
      </c>
      <c r="DH13" s="61">
        <f t="shared" si="34"/>
        <v>130229.45736434108</v>
      </c>
      <c r="DI13" s="62">
        <f t="shared" si="34"/>
        <v>0</v>
      </c>
      <c r="DJ13" s="61">
        <f t="shared" si="34"/>
        <v>488360.4651162791</v>
      </c>
      <c r="DK13" s="45">
        <v>4204300</v>
      </c>
      <c r="DL13" s="42">
        <f>$DK13/$DK7*DL7</f>
        <v>0</v>
      </c>
      <c r="DM13" s="42">
        <f aca="true" t="shared" si="35" ref="DM13:DX13">$DK13/$DK7*DM7</f>
        <v>0</v>
      </c>
      <c r="DN13" s="61">
        <f t="shared" si="35"/>
        <v>905092.3611111111</v>
      </c>
      <c r="DO13" s="61">
        <f t="shared" si="35"/>
        <v>0</v>
      </c>
      <c r="DP13" s="61">
        <f t="shared" si="35"/>
        <v>905092.3611111111</v>
      </c>
      <c r="DQ13" s="61">
        <f t="shared" si="35"/>
        <v>87589.58333333333</v>
      </c>
      <c r="DR13" s="61">
        <f t="shared" si="35"/>
        <v>846699.3055555555</v>
      </c>
      <c r="DS13" s="61">
        <f t="shared" si="35"/>
        <v>437947.9166666667</v>
      </c>
      <c r="DT13" s="62">
        <f t="shared" si="35"/>
        <v>0</v>
      </c>
      <c r="DU13" s="61">
        <f t="shared" si="35"/>
        <v>496340.9722222222</v>
      </c>
      <c r="DV13" s="61">
        <f t="shared" si="35"/>
        <v>204375.69444444444</v>
      </c>
      <c r="DW13" s="62">
        <f t="shared" si="35"/>
        <v>0</v>
      </c>
      <c r="DX13" s="61">
        <f t="shared" si="35"/>
        <v>321161.80555555556</v>
      </c>
      <c r="DY13" s="45">
        <v>2360500</v>
      </c>
      <c r="DZ13" s="42">
        <f>$DY13/$DY7*DZ7</f>
        <v>0</v>
      </c>
      <c r="EA13" s="42">
        <f aca="true" t="shared" si="36" ref="EA13:EL13">$DY13/$DY7*EA7</f>
        <v>0</v>
      </c>
      <c r="EB13" s="61">
        <f t="shared" si="36"/>
        <v>524555.5555555555</v>
      </c>
      <c r="EC13" s="61">
        <f t="shared" si="36"/>
        <v>0</v>
      </c>
      <c r="ED13" s="61">
        <f t="shared" si="36"/>
        <v>524555.5555555555</v>
      </c>
      <c r="EE13" s="62">
        <f t="shared" si="36"/>
        <v>0</v>
      </c>
      <c r="EF13" s="61">
        <f t="shared" si="36"/>
        <v>393416.6666666667</v>
      </c>
      <c r="EG13" s="61">
        <f t="shared" si="36"/>
        <v>445872.2222222222</v>
      </c>
      <c r="EH13" s="62">
        <f t="shared" si="36"/>
        <v>0</v>
      </c>
      <c r="EI13" s="61">
        <f t="shared" si="36"/>
        <v>340961.1111111111</v>
      </c>
      <c r="EJ13" s="62">
        <f t="shared" si="36"/>
        <v>0</v>
      </c>
      <c r="EK13" s="62">
        <f t="shared" si="36"/>
        <v>0</v>
      </c>
      <c r="EL13" s="61">
        <f t="shared" si="36"/>
        <v>131138.88888888888</v>
      </c>
      <c r="EM13" s="42">
        <v>5923600</v>
      </c>
      <c r="EN13" s="42">
        <f>$EM13/$EM7*EN7</f>
        <v>0</v>
      </c>
      <c r="EO13" s="42">
        <f aca="true" t="shared" si="37" ref="EO13:EZ13">$EM13/$EM7*EO7</f>
        <v>0</v>
      </c>
      <c r="EP13" s="42">
        <f t="shared" si="37"/>
        <v>0</v>
      </c>
      <c r="EQ13" s="42">
        <f t="shared" si="37"/>
        <v>0</v>
      </c>
      <c r="ER13" s="42">
        <f t="shared" si="37"/>
        <v>0</v>
      </c>
      <c r="ES13" s="62">
        <f t="shared" si="37"/>
        <v>172138.8034188034</v>
      </c>
      <c r="ET13" s="62">
        <f t="shared" si="37"/>
        <v>2146672.1367521365</v>
      </c>
      <c r="EU13" s="62">
        <f t="shared" si="37"/>
        <v>1670758.9743589743</v>
      </c>
      <c r="EV13" s="62">
        <f t="shared" si="37"/>
        <v>212642.05128205125</v>
      </c>
      <c r="EW13" s="62">
        <f t="shared" si="37"/>
        <v>1063210.2564102563</v>
      </c>
      <c r="EX13" s="62">
        <f t="shared" si="37"/>
        <v>243019.48717948716</v>
      </c>
      <c r="EY13" s="62">
        <f t="shared" si="37"/>
        <v>0</v>
      </c>
      <c r="EZ13" s="62">
        <f t="shared" si="37"/>
        <v>415158.29059829056</v>
      </c>
      <c r="FA13" s="42">
        <v>1590300</v>
      </c>
      <c r="FB13" s="42">
        <f>$FA13/$FA7*FB7</f>
        <v>0</v>
      </c>
      <c r="FC13" s="42">
        <f aca="true" t="shared" si="38" ref="FC13:FN13">$FA13/$FA7*FC7</f>
        <v>0</v>
      </c>
      <c r="FD13" s="42">
        <f t="shared" si="38"/>
        <v>0</v>
      </c>
      <c r="FE13" s="42">
        <f t="shared" si="38"/>
        <v>0</v>
      </c>
      <c r="FF13" s="42">
        <f t="shared" si="38"/>
        <v>0</v>
      </c>
      <c r="FG13" s="62">
        <f t="shared" si="38"/>
        <v>192763.63636363635</v>
      </c>
      <c r="FH13" s="62">
        <f t="shared" si="38"/>
        <v>674672.7272727273</v>
      </c>
      <c r="FI13" s="62">
        <f t="shared" si="38"/>
        <v>144572.72727272726</v>
      </c>
      <c r="FJ13" s="62">
        <f t="shared" si="38"/>
        <v>0</v>
      </c>
      <c r="FK13" s="62">
        <f t="shared" si="38"/>
        <v>578290.9090909091</v>
      </c>
      <c r="FL13" s="42">
        <f t="shared" si="38"/>
        <v>0</v>
      </c>
      <c r="FM13" s="42">
        <f t="shared" si="38"/>
        <v>0</v>
      </c>
      <c r="FN13" s="42">
        <f t="shared" si="38"/>
        <v>0</v>
      </c>
    </row>
    <row r="14" spans="1:170" ht="15">
      <c r="A14" s="87" t="s">
        <v>26</v>
      </c>
      <c r="B14" s="87" t="s">
        <v>6</v>
      </c>
      <c r="C14" s="57">
        <f t="shared" si="27"/>
        <v>936300</v>
      </c>
      <c r="D14" s="56"/>
      <c r="E14" s="56"/>
      <c r="F14" s="57">
        <v>468200</v>
      </c>
      <c r="G14" s="56">
        <v>0</v>
      </c>
      <c r="H14" s="57">
        <v>468100</v>
      </c>
      <c r="I14" s="56">
        <v>0</v>
      </c>
      <c r="J14" s="56"/>
      <c r="K14" s="56"/>
      <c r="L14" s="56"/>
      <c r="M14" s="56"/>
      <c r="N14" s="56"/>
      <c r="O14" s="56"/>
      <c r="P14" s="56"/>
      <c r="Q14" s="57">
        <f t="shared" si="28"/>
        <v>1260400</v>
      </c>
      <c r="R14" s="56"/>
      <c r="S14" s="56"/>
      <c r="T14" s="57">
        <v>630200</v>
      </c>
      <c r="U14" s="57"/>
      <c r="V14" s="57">
        <v>630200</v>
      </c>
      <c r="W14" s="56"/>
      <c r="X14" s="56"/>
      <c r="Y14" s="56"/>
      <c r="Z14" s="56"/>
      <c r="AA14" s="56"/>
      <c r="AB14" s="56"/>
      <c r="AC14" s="56"/>
      <c r="AD14" s="56"/>
      <c r="AE14" s="57">
        <f t="shared" si="29"/>
        <v>109600</v>
      </c>
      <c r="AF14" s="57"/>
      <c r="AG14" s="57"/>
      <c r="AH14" s="57">
        <v>54800</v>
      </c>
      <c r="AI14" s="57"/>
      <c r="AJ14" s="57">
        <v>54800</v>
      </c>
      <c r="AK14" s="56"/>
      <c r="AL14" s="56"/>
      <c r="AM14" s="56"/>
      <c r="AN14" s="56"/>
      <c r="AO14" s="56"/>
      <c r="AP14" s="56"/>
      <c r="AQ14" s="56"/>
      <c r="AR14" s="56"/>
      <c r="AS14" s="57">
        <v>2765200</v>
      </c>
      <c r="AT14" s="56">
        <f>AS14/AS7*AT8</f>
        <v>0</v>
      </c>
      <c r="AU14" s="56">
        <f aca="true" t="shared" si="39" ref="AU14:BF14">$AS14/$AS7*AU7</f>
        <v>0</v>
      </c>
      <c r="AV14" s="88">
        <f t="shared" si="39"/>
        <v>603316.3636363636</v>
      </c>
      <c r="AW14" s="89">
        <f t="shared" si="39"/>
        <v>0</v>
      </c>
      <c r="AX14" s="88">
        <f t="shared" si="39"/>
        <v>603316.3636363636</v>
      </c>
      <c r="AY14" s="88">
        <f t="shared" si="39"/>
        <v>100552.72727272728</v>
      </c>
      <c r="AZ14" s="88">
        <f t="shared" si="39"/>
        <v>452487.27272727276</v>
      </c>
      <c r="BA14" s="88">
        <f t="shared" si="39"/>
        <v>351934.54545454547</v>
      </c>
      <c r="BB14" s="88">
        <f t="shared" si="39"/>
        <v>50276.36363636364</v>
      </c>
      <c r="BC14" s="88">
        <f t="shared" si="39"/>
        <v>452487.27272727276</v>
      </c>
      <c r="BD14" s="88">
        <f t="shared" si="39"/>
        <v>150829.0909090909</v>
      </c>
      <c r="BE14" s="56">
        <f t="shared" si="39"/>
        <v>0</v>
      </c>
      <c r="BF14" s="56">
        <f t="shared" si="39"/>
        <v>0</v>
      </c>
      <c r="BG14" s="57">
        <v>1278300</v>
      </c>
      <c r="BH14" s="56">
        <f>$BG14/$BG7*BH7</f>
        <v>0</v>
      </c>
      <c r="BI14" s="56">
        <f>$BG14/$BG7*BI7</f>
        <v>0</v>
      </c>
      <c r="BJ14" s="88">
        <f aca="true" t="shared" si="40" ref="BJ14:BT14">$BG14/$BG7*BJ7</f>
        <v>414583.7837837838</v>
      </c>
      <c r="BK14" s="89">
        <f t="shared" si="40"/>
        <v>0</v>
      </c>
      <c r="BL14" s="88">
        <f t="shared" si="40"/>
        <v>414583.7837837838</v>
      </c>
      <c r="BM14" s="88">
        <f t="shared" si="40"/>
        <v>34548.64864864865</v>
      </c>
      <c r="BN14" s="88">
        <f t="shared" si="40"/>
        <v>172743.24324324323</v>
      </c>
      <c r="BO14" s="88">
        <f t="shared" si="40"/>
        <v>34548.64864864865</v>
      </c>
      <c r="BP14" s="88">
        <f t="shared" si="40"/>
        <v>34548.64864864865</v>
      </c>
      <c r="BQ14" s="88">
        <f t="shared" si="40"/>
        <v>138194.5945945946</v>
      </c>
      <c r="BR14" s="88">
        <f t="shared" si="40"/>
        <v>34548.64864864865</v>
      </c>
      <c r="BS14" s="56">
        <f t="shared" si="40"/>
        <v>0</v>
      </c>
      <c r="BT14" s="56">
        <f t="shared" si="40"/>
        <v>0</v>
      </c>
      <c r="BU14" s="57">
        <v>1623200</v>
      </c>
      <c r="BV14" s="56">
        <f>$BU14/$BU7*BV7</f>
        <v>0</v>
      </c>
      <c r="BW14" s="56">
        <f aca="true" t="shared" si="41" ref="BW14:CH14">$BU14/$BU7*BW7</f>
        <v>0</v>
      </c>
      <c r="BX14" s="88">
        <f t="shared" si="41"/>
        <v>419793.1034482759</v>
      </c>
      <c r="BY14" s="89">
        <f t="shared" si="41"/>
        <v>0</v>
      </c>
      <c r="BZ14" s="88">
        <f t="shared" si="41"/>
        <v>419793.1034482759</v>
      </c>
      <c r="CA14" s="88">
        <f t="shared" si="41"/>
        <v>55972.41379310345</v>
      </c>
      <c r="CB14" s="88">
        <f t="shared" si="41"/>
        <v>433786.2068965517</v>
      </c>
      <c r="CC14" s="88">
        <f t="shared" si="41"/>
        <v>139931.0344827586</v>
      </c>
      <c r="CD14" s="88">
        <f t="shared" si="41"/>
        <v>27986.206896551725</v>
      </c>
      <c r="CE14" s="88">
        <f t="shared" si="41"/>
        <v>83958.62068965517</v>
      </c>
      <c r="CF14" s="88">
        <f t="shared" si="41"/>
        <v>41979.31034482759</v>
      </c>
      <c r="CG14" s="56">
        <f t="shared" si="41"/>
        <v>0</v>
      </c>
      <c r="CH14" s="56">
        <f t="shared" si="41"/>
        <v>0</v>
      </c>
      <c r="CI14" s="57">
        <v>780700</v>
      </c>
      <c r="CJ14" s="56">
        <f>$CI14/$CI7*CJ7</f>
        <v>0</v>
      </c>
      <c r="CK14" s="56">
        <f aca="true" t="shared" si="42" ref="CK14:CV14">$CI14/$CI7*CK7</f>
        <v>0</v>
      </c>
      <c r="CL14" s="88">
        <f t="shared" si="42"/>
        <v>123268.42105263157</v>
      </c>
      <c r="CM14" s="88">
        <f t="shared" si="42"/>
        <v>13696.491228070176</v>
      </c>
      <c r="CN14" s="88">
        <f t="shared" si="42"/>
        <v>109571.9298245614</v>
      </c>
      <c r="CO14" s="88">
        <f t="shared" si="42"/>
        <v>109571.9298245614</v>
      </c>
      <c r="CP14" s="88">
        <f t="shared" si="42"/>
        <v>150661.40350877194</v>
      </c>
      <c r="CQ14" s="88">
        <f t="shared" si="42"/>
        <v>54785.9649122807</v>
      </c>
      <c r="CR14" s="88">
        <f t="shared" si="42"/>
        <v>68482.45614035087</v>
      </c>
      <c r="CS14" s="88">
        <f t="shared" si="42"/>
        <v>123268.42105263157</v>
      </c>
      <c r="CT14" s="88">
        <f t="shared" si="42"/>
        <v>27392.98245614035</v>
      </c>
      <c r="CU14" s="56">
        <f t="shared" si="42"/>
        <v>0</v>
      </c>
      <c r="CV14" s="56">
        <f t="shared" si="42"/>
        <v>0</v>
      </c>
      <c r="CW14" s="57">
        <v>3862500</v>
      </c>
      <c r="CX14" s="56">
        <f>$CW14/$CW7*CX7</f>
        <v>0</v>
      </c>
      <c r="CY14" s="56">
        <f aca="true" t="shared" si="43" ref="CY14:DJ14">$CW14/$CW7*CY7</f>
        <v>0</v>
      </c>
      <c r="CZ14" s="88">
        <f t="shared" si="43"/>
        <v>718604.6511627907</v>
      </c>
      <c r="DA14" s="88">
        <f t="shared" si="43"/>
        <v>0</v>
      </c>
      <c r="DB14" s="88">
        <f t="shared" si="43"/>
        <v>718604.6511627907</v>
      </c>
      <c r="DC14" s="88">
        <f t="shared" si="43"/>
        <v>59883.72093023256</v>
      </c>
      <c r="DD14" s="88">
        <f t="shared" si="43"/>
        <v>778488.3720930233</v>
      </c>
      <c r="DE14" s="88">
        <f t="shared" si="43"/>
        <v>389244.18604651163</v>
      </c>
      <c r="DF14" s="88">
        <f t="shared" si="43"/>
        <v>29941.86046511628</v>
      </c>
      <c r="DG14" s="88">
        <f t="shared" si="43"/>
        <v>598837.2093023256</v>
      </c>
      <c r="DH14" s="88">
        <f t="shared" si="43"/>
        <v>119767.44186046511</v>
      </c>
      <c r="DI14" s="89">
        <f t="shared" si="43"/>
        <v>0</v>
      </c>
      <c r="DJ14" s="88">
        <f t="shared" si="43"/>
        <v>449127.9069767442</v>
      </c>
      <c r="DK14" s="57">
        <v>3503100</v>
      </c>
      <c r="DL14" s="56">
        <f>$DK14/$DK7*DL7</f>
        <v>0</v>
      </c>
      <c r="DM14" s="56">
        <f aca="true" t="shared" si="44" ref="DM14:DX14">$DK14/$DK7*DM7</f>
        <v>0</v>
      </c>
      <c r="DN14" s="88">
        <f t="shared" si="44"/>
        <v>754139.5833333333</v>
      </c>
      <c r="DO14" s="88">
        <f t="shared" si="44"/>
        <v>0</v>
      </c>
      <c r="DP14" s="88">
        <f t="shared" si="44"/>
        <v>754139.5833333333</v>
      </c>
      <c r="DQ14" s="88">
        <f t="shared" si="44"/>
        <v>72981.25</v>
      </c>
      <c r="DR14" s="88">
        <f t="shared" si="44"/>
        <v>705485.4166666666</v>
      </c>
      <c r="DS14" s="88">
        <f t="shared" si="44"/>
        <v>364906.25</v>
      </c>
      <c r="DT14" s="89">
        <f t="shared" si="44"/>
        <v>0</v>
      </c>
      <c r="DU14" s="88">
        <f t="shared" si="44"/>
        <v>413560.4166666666</v>
      </c>
      <c r="DV14" s="88">
        <f t="shared" si="44"/>
        <v>170289.5833333333</v>
      </c>
      <c r="DW14" s="89">
        <f t="shared" si="44"/>
        <v>0</v>
      </c>
      <c r="DX14" s="88">
        <f t="shared" si="44"/>
        <v>267597.9166666666</v>
      </c>
      <c r="DY14" s="57">
        <v>1324200</v>
      </c>
      <c r="DZ14" s="56">
        <f>$DY14/$DY7*DZ7</f>
        <v>0</v>
      </c>
      <c r="EA14" s="56">
        <f aca="true" t="shared" si="45" ref="EA14:EL14">$DY14/$DY7*EA7</f>
        <v>0</v>
      </c>
      <c r="EB14" s="88">
        <f t="shared" si="45"/>
        <v>294266.6666666667</v>
      </c>
      <c r="EC14" s="88">
        <f t="shared" si="45"/>
        <v>0</v>
      </c>
      <c r="ED14" s="88">
        <f t="shared" si="45"/>
        <v>294266.6666666667</v>
      </c>
      <c r="EE14" s="89">
        <f t="shared" si="45"/>
        <v>0</v>
      </c>
      <c r="EF14" s="88">
        <f t="shared" si="45"/>
        <v>220700</v>
      </c>
      <c r="EG14" s="88">
        <f t="shared" si="45"/>
        <v>250126.6666666667</v>
      </c>
      <c r="EH14" s="89">
        <f t="shared" si="45"/>
        <v>0</v>
      </c>
      <c r="EI14" s="88">
        <f t="shared" si="45"/>
        <v>191273.33333333334</v>
      </c>
      <c r="EJ14" s="89">
        <f t="shared" si="45"/>
        <v>0</v>
      </c>
      <c r="EK14" s="89">
        <f t="shared" si="45"/>
        <v>0</v>
      </c>
      <c r="EL14" s="88">
        <f t="shared" si="45"/>
        <v>73566.66666666667</v>
      </c>
      <c r="EM14" s="57">
        <v>1468500</v>
      </c>
      <c r="EN14" s="56">
        <f>$EM14/$EM7*EN7</f>
        <v>0</v>
      </c>
      <c r="EO14" s="56">
        <f aca="true" t="shared" si="46" ref="EO14:EZ14">$EM14/$EM7*EO7</f>
        <v>0</v>
      </c>
      <c r="EP14" s="56">
        <f t="shared" si="46"/>
        <v>0</v>
      </c>
      <c r="EQ14" s="56">
        <f t="shared" si="46"/>
        <v>0</v>
      </c>
      <c r="ER14" s="56">
        <f t="shared" si="46"/>
        <v>0</v>
      </c>
      <c r="ES14" s="88">
        <f t="shared" si="46"/>
        <v>42674.35897435897</v>
      </c>
      <c r="ET14" s="88">
        <f t="shared" si="46"/>
        <v>532174.358974359</v>
      </c>
      <c r="EU14" s="88">
        <f t="shared" si="46"/>
        <v>414192.3076923077</v>
      </c>
      <c r="EV14" s="88">
        <f t="shared" si="46"/>
        <v>52715.38461538461</v>
      </c>
      <c r="EW14" s="88">
        <f t="shared" si="46"/>
        <v>263576.92307692306</v>
      </c>
      <c r="EX14" s="88">
        <f t="shared" si="46"/>
        <v>60246.153846153844</v>
      </c>
      <c r="EY14" s="89">
        <f t="shared" si="46"/>
        <v>0</v>
      </c>
      <c r="EZ14" s="88">
        <f t="shared" si="46"/>
        <v>102920.51282051281</v>
      </c>
      <c r="FA14" s="56">
        <v>1159900</v>
      </c>
      <c r="FB14" s="56">
        <f>$FA14/$FA7*FB7</f>
        <v>0</v>
      </c>
      <c r="FC14" s="56">
        <f aca="true" t="shared" si="47" ref="FC14:FN14">$FA14/$FA7*FC7</f>
        <v>0</v>
      </c>
      <c r="FD14" s="56">
        <f t="shared" si="47"/>
        <v>0</v>
      </c>
      <c r="FE14" s="56">
        <f t="shared" si="47"/>
        <v>0</v>
      </c>
      <c r="FF14" s="56">
        <f t="shared" si="47"/>
        <v>0</v>
      </c>
      <c r="FG14" s="89">
        <f t="shared" si="47"/>
        <v>140593.9393939394</v>
      </c>
      <c r="FH14" s="89">
        <f t="shared" si="47"/>
        <v>492078.78787878784</v>
      </c>
      <c r="FI14" s="89">
        <f t="shared" si="47"/>
        <v>105445.45454545454</v>
      </c>
      <c r="FJ14" s="89">
        <f t="shared" si="47"/>
        <v>0</v>
      </c>
      <c r="FK14" s="89">
        <f t="shared" si="47"/>
        <v>421781.8181818182</v>
      </c>
      <c r="FL14" s="56">
        <f t="shared" si="47"/>
        <v>0</v>
      </c>
      <c r="FM14" s="56">
        <f t="shared" si="47"/>
        <v>0</v>
      </c>
      <c r="FN14" s="56">
        <f t="shared" si="47"/>
        <v>0</v>
      </c>
    </row>
    <row r="15" spans="1:170" ht="30">
      <c r="A15" s="87" t="s">
        <v>27</v>
      </c>
      <c r="B15" s="87" t="s">
        <v>7</v>
      </c>
      <c r="C15" s="57">
        <f t="shared" si="27"/>
        <v>119500</v>
      </c>
      <c r="D15" s="56"/>
      <c r="E15" s="56"/>
      <c r="F15" s="57">
        <v>59700</v>
      </c>
      <c r="G15" s="56">
        <v>0</v>
      </c>
      <c r="H15" s="57">
        <v>59800</v>
      </c>
      <c r="I15" s="56">
        <v>0</v>
      </c>
      <c r="J15" s="56"/>
      <c r="K15" s="56"/>
      <c r="L15" s="56"/>
      <c r="M15" s="56"/>
      <c r="N15" s="56"/>
      <c r="O15" s="56"/>
      <c r="P15" s="56"/>
      <c r="Q15" s="57">
        <f t="shared" si="28"/>
        <v>284400</v>
      </c>
      <c r="R15" s="56"/>
      <c r="S15" s="56"/>
      <c r="T15" s="57">
        <v>142200</v>
      </c>
      <c r="U15" s="57"/>
      <c r="V15" s="57">
        <v>142200</v>
      </c>
      <c r="W15" s="56"/>
      <c r="X15" s="56"/>
      <c r="Y15" s="56"/>
      <c r="Z15" s="56"/>
      <c r="AA15" s="56"/>
      <c r="AB15" s="56"/>
      <c r="AC15" s="56"/>
      <c r="AD15" s="56"/>
      <c r="AE15" s="57">
        <f t="shared" si="29"/>
        <v>4700</v>
      </c>
      <c r="AF15" s="57"/>
      <c r="AG15" s="57"/>
      <c r="AH15" s="57">
        <v>2300</v>
      </c>
      <c r="AI15" s="57"/>
      <c r="AJ15" s="57">
        <v>2400</v>
      </c>
      <c r="AK15" s="56"/>
      <c r="AL15" s="56"/>
      <c r="AM15" s="56"/>
      <c r="AN15" s="56"/>
      <c r="AO15" s="56"/>
      <c r="AP15" s="56"/>
      <c r="AQ15" s="56"/>
      <c r="AR15" s="56"/>
      <c r="AS15" s="56">
        <v>315800</v>
      </c>
      <c r="AT15" s="56">
        <f>AS15/AS7*AT7</f>
        <v>0</v>
      </c>
      <c r="AU15" s="56">
        <f aca="true" t="shared" si="48" ref="AU15:BF15">$AS15/$AS7*AU7</f>
        <v>0</v>
      </c>
      <c r="AV15" s="88">
        <f t="shared" si="48"/>
        <v>68901.81818181818</v>
      </c>
      <c r="AW15" s="89">
        <f t="shared" si="48"/>
        <v>0</v>
      </c>
      <c r="AX15" s="88">
        <f t="shared" si="48"/>
        <v>68901.81818181818</v>
      </c>
      <c r="AY15" s="88">
        <f t="shared" si="48"/>
        <v>11483.636363636364</v>
      </c>
      <c r="AZ15" s="88">
        <f t="shared" si="48"/>
        <v>51676.36363636364</v>
      </c>
      <c r="BA15" s="88">
        <f t="shared" si="48"/>
        <v>40192.72727272727</v>
      </c>
      <c r="BB15" s="88">
        <f t="shared" si="48"/>
        <v>5741.818181818182</v>
      </c>
      <c r="BC15" s="88">
        <f t="shared" si="48"/>
        <v>51676.36363636364</v>
      </c>
      <c r="BD15" s="88">
        <f t="shared" si="48"/>
        <v>17225.454545454544</v>
      </c>
      <c r="BE15" s="56">
        <f t="shared" si="48"/>
        <v>0</v>
      </c>
      <c r="BF15" s="56">
        <f t="shared" si="48"/>
        <v>0</v>
      </c>
      <c r="BG15" s="57">
        <v>314600</v>
      </c>
      <c r="BH15" s="56">
        <f>$BG15/$BG7*BH7</f>
        <v>0</v>
      </c>
      <c r="BI15" s="56">
        <f>$BG15/$BG7*BI7</f>
        <v>0</v>
      </c>
      <c r="BJ15" s="88">
        <f aca="true" t="shared" si="49" ref="BJ15:BT15">$BG15/$BG7*BJ7</f>
        <v>102032.43243243244</v>
      </c>
      <c r="BK15" s="88">
        <f t="shared" si="49"/>
        <v>0</v>
      </c>
      <c r="BL15" s="88">
        <f t="shared" si="49"/>
        <v>102032.43243243244</v>
      </c>
      <c r="BM15" s="88">
        <f t="shared" si="49"/>
        <v>8502.702702702703</v>
      </c>
      <c r="BN15" s="88">
        <f t="shared" si="49"/>
        <v>42513.51351351352</v>
      </c>
      <c r="BO15" s="88">
        <f t="shared" si="49"/>
        <v>8502.702702702703</v>
      </c>
      <c r="BP15" s="88">
        <f t="shared" si="49"/>
        <v>8502.702702702703</v>
      </c>
      <c r="BQ15" s="88">
        <f t="shared" si="49"/>
        <v>34010.81081081081</v>
      </c>
      <c r="BR15" s="88">
        <f t="shared" si="49"/>
        <v>8502.702702702703</v>
      </c>
      <c r="BS15" s="56">
        <f t="shared" si="49"/>
        <v>0</v>
      </c>
      <c r="BT15" s="56">
        <f t="shared" si="49"/>
        <v>0</v>
      </c>
      <c r="BU15" s="57">
        <v>346000</v>
      </c>
      <c r="BV15" s="56">
        <f>$BU15/$BU7*BV7</f>
        <v>0</v>
      </c>
      <c r="BW15" s="56">
        <f aca="true" t="shared" si="50" ref="BW15:CH15">$BU15/$BU7*BW7</f>
        <v>0</v>
      </c>
      <c r="BX15" s="88">
        <f t="shared" si="50"/>
        <v>89482.75862068967</v>
      </c>
      <c r="BY15" s="88">
        <f t="shared" si="50"/>
        <v>0</v>
      </c>
      <c r="BZ15" s="88">
        <f t="shared" si="50"/>
        <v>89482.75862068967</v>
      </c>
      <c r="CA15" s="88">
        <f t="shared" si="50"/>
        <v>11931.034482758621</v>
      </c>
      <c r="CB15" s="88">
        <f t="shared" si="50"/>
        <v>92465.51724137932</v>
      </c>
      <c r="CC15" s="88">
        <f t="shared" si="50"/>
        <v>29827.586206896554</v>
      </c>
      <c r="CD15" s="88">
        <f t="shared" si="50"/>
        <v>5965.517241379311</v>
      </c>
      <c r="CE15" s="88">
        <f t="shared" si="50"/>
        <v>17896.55172413793</v>
      </c>
      <c r="CF15" s="88">
        <f t="shared" si="50"/>
        <v>8948.275862068966</v>
      </c>
      <c r="CG15" s="56">
        <f t="shared" si="50"/>
        <v>0</v>
      </c>
      <c r="CH15" s="56">
        <f t="shared" si="50"/>
        <v>0</v>
      </c>
      <c r="CI15" s="57">
        <v>304400</v>
      </c>
      <c r="CJ15" s="56">
        <f>$CI15/$CI7*CJ7</f>
        <v>0</v>
      </c>
      <c r="CK15" s="56">
        <f aca="true" t="shared" si="51" ref="CK15:CV15">$CI15/$CI7*CK7</f>
        <v>0</v>
      </c>
      <c r="CL15" s="88">
        <f t="shared" si="51"/>
        <v>48063.15789473685</v>
      </c>
      <c r="CM15" s="88">
        <f t="shared" si="51"/>
        <v>5340.350877192983</v>
      </c>
      <c r="CN15" s="88">
        <f t="shared" si="51"/>
        <v>42722.80701754386</v>
      </c>
      <c r="CO15" s="88">
        <f t="shared" si="51"/>
        <v>42722.80701754386</v>
      </c>
      <c r="CP15" s="88">
        <f t="shared" si="51"/>
        <v>58743.85964912281</v>
      </c>
      <c r="CQ15" s="88">
        <f t="shared" si="51"/>
        <v>21361.40350877193</v>
      </c>
      <c r="CR15" s="88">
        <f t="shared" si="51"/>
        <v>26701.754385964916</v>
      </c>
      <c r="CS15" s="88">
        <f t="shared" si="51"/>
        <v>48063.15789473685</v>
      </c>
      <c r="CT15" s="88">
        <f t="shared" si="51"/>
        <v>10680.701754385966</v>
      </c>
      <c r="CU15" s="56">
        <f t="shared" si="51"/>
        <v>0</v>
      </c>
      <c r="CV15" s="56">
        <f t="shared" si="51"/>
        <v>0</v>
      </c>
      <c r="CW15" s="57">
        <v>205700</v>
      </c>
      <c r="CX15" s="56">
        <f>$CW15/$CW7*CX7</f>
        <v>0</v>
      </c>
      <c r="CY15" s="56">
        <f aca="true" t="shared" si="52" ref="CY15:DJ15">$CW15/$CW7*CY7</f>
        <v>0</v>
      </c>
      <c r="CZ15" s="88">
        <f t="shared" si="52"/>
        <v>38269.767441860466</v>
      </c>
      <c r="DA15" s="88">
        <f t="shared" si="52"/>
        <v>0</v>
      </c>
      <c r="DB15" s="88">
        <f t="shared" si="52"/>
        <v>38269.767441860466</v>
      </c>
      <c r="DC15" s="88">
        <f t="shared" si="52"/>
        <v>3189.1472868217056</v>
      </c>
      <c r="DD15" s="88">
        <f t="shared" si="52"/>
        <v>41458.914728682175</v>
      </c>
      <c r="DE15" s="88">
        <f t="shared" si="52"/>
        <v>20729.457364341088</v>
      </c>
      <c r="DF15" s="88">
        <f t="shared" si="52"/>
        <v>1594.5736434108528</v>
      </c>
      <c r="DG15" s="88">
        <f t="shared" si="52"/>
        <v>31891.472868217057</v>
      </c>
      <c r="DH15" s="88">
        <f t="shared" si="52"/>
        <v>6378.294573643411</v>
      </c>
      <c r="DI15" s="89">
        <f t="shared" si="52"/>
        <v>0</v>
      </c>
      <c r="DJ15" s="88">
        <f t="shared" si="52"/>
        <v>23918.604651162794</v>
      </c>
      <c r="DK15" s="57">
        <v>489000</v>
      </c>
      <c r="DL15" s="56">
        <f>$DK15/$DK7*DL7</f>
        <v>0</v>
      </c>
      <c r="DM15" s="56">
        <f aca="true" t="shared" si="53" ref="DM15:DX15">$DK15/$DK7*DM7</f>
        <v>0</v>
      </c>
      <c r="DN15" s="88">
        <f t="shared" si="53"/>
        <v>105270.83333333334</v>
      </c>
      <c r="DO15" s="88">
        <f t="shared" si="53"/>
        <v>0</v>
      </c>
      <c r="DP15" s="88">
        <f t="shared" si="53"/>
        <v>105270.83333333334</v>
      </c>
      <c r="DQ15" s="88">
        <f t="shared" si="53"/>
        <v>10187.5</v>
      </c>
      <c r="DR15" s="88">
        <f t="shared" si="53"/>
        <v>98479.16666666667</v>
      </c>
      <c r="DS15" s="88">
        <f t="shared" si="53"/>
        <v>50937.5</v>
      </c>
      <c r="DT15" s="89">
        <f t="shared" si="53"/>
        <v>0</v>
      </c>
      <c r="DU15" s="88">
        <f t="shared" si="53"/>
        <v>57729.16666666667</v>
      </c>
      <c r="DV15" s="88">
        <f t="shared" si="53"/>
        <v>23770.833333333336</v>
      </c>
      <c r="DW15" s="89">
        <f t="shared" si="53"/>
        <v>0</v>
      </c>
      <c r="DX15" s="88">
        <f t="shared" si="53"/>
        <v>37354.16666666667</v>
      </c>
      <c r="DY15" s="57">
        <v>246200</v>
      </c>
      <c r="DZ15" s="56">
        <f>$DY15/$DY7*DZ7</f>
        <v>0</v>
      </c>
      <c r="EA15" s="56">
        <f aca="true" t="shared" si="54" ref="EA15:EL15">$DY15/$DY7*EA7</f>
        <v>0</v>
      </c>
      <c r="EB15" s="88">
        <f t="shared" si="54"/>
        <v>54711.11111111111</v>
      </c>
      <c r="EC15" s="88">
        <f t="shared" si="54"/>
        <v>0</v>
      </c>
      <c r="ED15" s="88">
        <f t="shared" si="54"/>
        <v>54711.11111111111</v>
      </c>
      <c r="EE15" s="89">
        <f t="shared" si="54"/>
        <v>0</v>
      </c>
      <c r="EF15" s="88">
        <f t="shared" si="54"/>
        <v>41033.333333333336</v>
      </c>
      <c r="EG15" s="88">
        <f t="shared" si="54"/>
        <v>46504.444444444445</v>
      </c>
      <c r="EH15" s="89">
        <f t="shared" si="54"/>
        <v>0</v>
      </c>
      <c r="EI15" s="88">
        <f t="shared" si="54"/>
        <v>35562.222222222226</v>
      </c>
      <c r="EJ15" s="89">
        <f t="shared" si="54"/>
        <v>0</v>
      </c>
      <c r="EK15" s="89">
        <f t="shared" si="54"/>
        <v>0</v>
      </c>
      <c r="EL15" s="88">
        <f t="shared" si="54"/>
        <v>13677.777777777777</v>
      </c>
      <c r="EM15" s="57">
        <v>880900</v>
      </c>
      <c r="EN15" s="56">
        <f>$EM15/$EM7*EN7</f>
        <v>0</v>
      </c>
      <c r="EO15" s="56">
        <f aca="true" t="shared" si="55" ref="EO15:EZ15">$EM15/$EM7*EO7</f>
        <v>0</v>
      </c>
      <c r="EP15" s="56">
        <f t="shared" si="55"/>
        <v>0</v>
      </c>
      <c r="EQ15" s="56">
        <f t="shared" si="55"/>
        <v>0</v>
      </c>
      <c r="ER15" s="56">
        <f t="shared" si="55"/>
        <v>0</v>
      </c>
      <c r="ES15" s="88">
        <f t="shared" si="55"/>
        <v>25598.803418803418</v>
      </c>
      <c r="ET15" s="88">
        <f t="shared" si="55"/>
        <v>319232.13675213675</v>
      </c>
      <c r="EU15" s="88">
        <f t="shared" si="55"/>
        <v>248458.97435897437</v>
      </c>
      <c r="EV15" s="88">
        <f t="shared" si="55"/>
        <v>31622.05128205128</v>
      </c>
      <c r="EW15" s="88">
        <f t="shared" si="55"/>
        <v>158110.2564102564</v>
      </c>
      <c r="EX15" s="88">
        <f t="shared" si="55"/>
        <v>36139.48717948718</v>
      </c>
      <c r="EY15" s="89">
        <f t="shared" si="55"/>
        <v>0</v>
      </c>
      <c r="EZ15" s="88">
        <f t="shared" si="55"/>
        <v>61738.2905982906</v>
      </c>
      <c r="FA15" s="56">
        <v>984800</v>
      </c>
      <c r="FB15" s="56">
        <f>$FA15/$FA7*FB7</f>
        <v>0</v>
      </c>
      <c r="FC15" s="56">
        <f aca="true" t="shared" si="56" ref="FC15:FN15">$FA15/$FA7*FC7</f>
        <v>0</v>
      </c>
      <c r="FD15" s="56">
        <f t="shared" si="56"/>
        <v>0</v>
      </c>
      <c r="FE15" s="56">
        <f t="shared" si="56"/>
        <v>0</v>
      </c>
      <c r="FF15" s="56">
        <f t="shared" si="56"/>
        <v>0</v>
      </c>
      <c r="FG15" s="89">
        <f t="shared" si="56"/>
        <v>119369.69696969698</v>
      </c>
      <c r="FH15" s="89">
        <f t="shared" si="56"/>
        <v>417793.9393939394</v>
      </c>
      <c r="FI15" s="89">
        <f t="shared" si="56"/>
        <v>89527.27272727274</v>
      </c>
      <c r="FJ15" s="89">
        <f t="shared" si="56"/>
        <v>0</v>
      </c>
      <c r="FK15" s="89">
        <f t="shared" si="56"/>
        <v>358109.09090909094</v>
      </c>
      <c r="FL15" s="56">
        <f t="shared" si="56"/>
        <v>0</v>
      </c>
      <c r="FM15" s="56">
        <f t="shared" si="56"/>
        <v>0</v>
      </c>
      <c r="FN15" s="56">
        <f t="shared" si="56"/>
        <v>0</v>
      </c>
    </row>
    <row r="16" spans="1:170" ht="30">
      <c r="A16" s="58" t="s">
        <v>28</v>
      </c>
      <c r="B16" s="58" t="s">
        <v>8</v>
      </c>
      <c r="C16" s="45">
        <f t="shared" si="27"/>
        <v>65100</v>
      </c>
      <c r="D16" s="42"/>
      <c r="E16" s="42"/>
      <c r="F16" s="45">
        <v>32600</v>
      </c>
      <c r="G16" s="42">
        <v>0</v>
      </c>
      <c r="H16" s="45">
        <v>32500</v>
      </c>
      <c r="I16" s="42">
        <v>0</v>
      </c>
      <c r="J16" s="42"/>
      <c r="K16" s="42"/>
      <c r="L16" s="42"/>
      <c r="M16" s="42"/>
      <c r="N16" s="42"/>
      <c r="O16" s="42"/>
      <c r="P16" s="42"/>
      <c r="Q16" s="45">
        <f t="shared" si="28"/>
        <v>20000</v>
      </c>
      <c r="R16" s="45"/>
      <c r="S16" s="45"/>
      <c r="T16" s="45">
        <v>10000</v>
      </c>
      <c r="U16" s="45"/>
      <c r="V16" s="45">
        <v>10000</v>
      </c>
      <c r="W16" s="42"/>
      <c r="X16" s="42"/>
      <c r="Y16" s="42"/>
      <c r="Z16" s="42"/>
      <c r="AA16" s="42"/>
      <c r="AB16" s="42"/>
      <c r="AC16" s="42"/>
      <c r="AD16" s="42"/>
      <c r="AE16" s="45">
        <f t="shared" si="29"/>
        <v>2000</v>
      </c>
      <c r="AF16" s="45"/>
      <c r="AG16" s="45"/>
      <c r="AH16" s="45">
        <v>1000</v>
      </c>
      <c r="AI16" s="45"/>
      <c r="AJ16" s="45">
        <v>1000</v>
      </c>
      <c r="AK16" s="42"/>
      <c r="AL16" s="42"/>
      <c r="AM16" s="42"/>
      <c r="AN16" s="42"/>
      <c r="AO16" s="42"/>
      <c r="AP16" s="42"/>
      <c r="AQ16" s="42"/>
      <c r="AR16" s="42"/>
      <c r="AS16" s="42">
        <v>13000</v>
      </c>
      <c r="AT16" s="42">
        <f>AS16/AS7*AT7</f>
        <v>0</v>
      </c>
      <c r="AU16" s="42">
        <f aca="true" t="shared" si="57" ref="AU16:BF16">$AS16/$AS7*AU7</f>
        <v>0</v>
      </c>
      <c r="AV16" s="61">
        <f t="shared" si="57"/>
        <v>2836.3636363636365</v>
      </c>
      <c r="AW16" s="62">
        <f t="shared" si="57"/>
        <v>0</v>
      </c>
      <c r="AX16" s="61">
        <f t="shared" si="57"/>
        <v>2836.3636363636365</v>
      </c>
      <c r="AY16" s="61">
        <f t="shared" si="57"/>
        <v>472.72727272727275</v>
      </c>
      <c r="AZ16" s="61">
        <f t="shared" si="57"/>
        <v>2127.2727272727275</v>
      </c>
      <c r="BA16" s="61">
        <f t="shared" si="57"/>
        <v>1654.5454545454545</v>
      </c>
      <c r="BB16" s="61">
        <f t="shared" si="57"/>
        <v>236.36363636363637</v>
      </c>
      <c r="BC16" s="61">
        <f t="shared" si="57"/>
        <v>2127.2727272727275</v>
      </c>
      <c r="BD16" s="61">
        <f t="shared" si="57"/>
        <v>709.0909090909091</v>
      </c>
      <c r="BE16" s="42">
        <f t="shared" si="57"/>
        <v>0</v>
      </c>
      <c r="BF16" s="42">
        <f t="shared" si="57"/>
        <v>0</v>
      </c>
      <c r="BG16" s="45">
        <v>13000</v>
      </c>
      <c r="BH16" s="42">
        <f>$BG16/$BG7*BH7</f>
        <v>0</v>
      </c>
      <c r="BI16" s="42">
        <f aca="true" t="shared" si="58" ref="BI16:BT16">$BG16/$BG7*BI7</f>
        <v>0</v>
      </c>
      <c r="BJ16" s="61">
        <f t="shared" si="58"/>
        <v>4216.216216216217</v>
      </c>
      <c r="BK16" s="61">
        <f t="shared" si="58"/>
        <v>0</v>
      </c>
      <c r="BL16" s="61">
        <f t="shared" si="58"/>
        <v>4216.216216216217</v>
      </c>
      <c r="BM16" s="61">
        <f t="shared" si="58"/>
        <v>351.35135135135135</v>
      </c>
      <c r="BN16" s="61">
        <f t="shared" si="58"/>
        <v>1756.7567567567567</v>
      </c>
      <c r="BO16" s="61">
        <f t="shared" si="58"/>
        <v>351.35135135135135</v>
      </c>
      <c r="BP16" s="61">
        <f t="shared" si="58"/>
        <v>351.35135135135135</v>
      </c>
      <c r="BQ16" s="61">
        <f t="shared" si="58"/>
        <v>1405.4054054054054</v>
      </c>
      <c r="BR16" s="61">
        <f t="shared" si="58"/>
        <v>351.35135135135135</v>
      </c>
      <c r="BS16" s="42">
        <f t="shared" si="58"/>
        <v>0</v>
      </c>
      <c r="BT16" s="42">
        <f t="shared" si="58"/>
        <v>0</v>
      </c>
      <c r="BU16" s="45">
        <v>103300</v>
      </c>
      <c r="BV16" s="42">
        <f>$BU16/$BU7*BV7</f>
        <v>0</v>
      </c>
      <c r="BW16" s="42">
        <f aca="true" t="shared" si="59" ref="BW16:CH16">$BU16/$BU7*BW7</f>
        <v>0</v>
      </c>
      <c r="BX16" s="61">
        <f t="shared" si="59"/>
        <v>26715.51724137931</v>
      </c>
      <c r="BY16" s="61">
        <f t="shared" si="59"/>
        <v>0</v>
      </c>
      <c r="BZ16" s="61">
        <f t="shared" si="59"/>
        <v>26715.51724137931</v>
      </c>
      <c r="CA16" s="61">
        <f t="shared" si="59"/>
        <v>3562.0689655172414</v>
      </c>
      <c r="CB16" s="61">
        <f t="shared" si="59"/>
        <v>27606.03448275862</v>
      </c>
      <c r="CC16" s="61">
        <f t="shared" si="59"/>
        <v>8905.172413793103</v>
      </c>
      <c r="CD16" s="61">
        <f t="shared" si="59"/>
        <v>1781.0344827586207</v>
      </c>
      <c r="CE16" s="61">
        <f t="shared" si="59"/>
        <v>5343.103448275862</v>
      </c>
      <c r="CF16" s="61">
        <f t="shared" si="59"/>
        <v>2671.551724137931</v>
      </c>
      <c r="CG16" s="42">
        <f t="shared" si="59"/>
        <v>0</v>
      </c>
      <c r="CH16" s="42">
        <f t="shared" si="59"/>
        <v>0</v>
      </c>
      <c r="CI16" s="45">
        <v>71300</v>
      </c>
      <c r="CJ16" s="42">
        <f>$CI16/$CI7*CJ7</f>
        <v>0</v>
      </c>
      <c r="CK16" s="42">
        <f aca="true" t="shared" si="60" ref="CK16:CV16">$CI16/$CI7*CK7</f>
        <v>0</v>
      </c>
      <c r="CL16" s="61">
        <f t="shared" si="60"/>
        <v>11257.894736842105</v>
      </c>
      <c r="CM16" s="61">
        <f t="shared" si="60"/>
        <v>1250.877192982456</v>
      </c>
      <c r="CN16" s="61">
        <f t="shared" si="60"/>
        <v>10007.017543859649</v>
      </c>
      <c r="CO16" s="61">
        <f t="shared" si="60"/>
        <v>10007.017543859649</v>
      </c>
      <c r="CP16" s="61">
        <f t="shared" si="60"/>
        <v>13759.649122807017</v>
      </c>
      <c r="CQ16" s="61">
        <f t="shared" si="60"/>
        <v>5003.508771929824</v>
      </c>
      <c r="CR16" s="61">
        <f t="shared" si="60"/>
        <v>6254.3859649122805</v>
      </c>
      <c r="CS16" s="61">
        <f t="shared" si="60"/>
        <v>11257.894736842105</v>
      </c>
      <c r="CT16" s="61">
        <f t="shared" si="60"/>
        <v>2501.754385964912</v>
      </c>
      <c r="CU16" s="42">
        <f t="shared" si="60"/>
        <v>0</v>
      </c>
      <c r="CV16" s="42">
        <f t="shared" si="60"/>
        <v>0</v>
      </c>
      <c r="CW16" s="45">
        <v>232500</v>
      </c>
      <c r="CX16" s="42">
        <f>$CW16/$CW7*CX7</f>
        <v>0</v>
      </c>
      <c r="CY16" s="42">
        <f aca="true" t="shared" si="61" ref="CY16:DJ16">$CW16/$CW7*CY7</f>
        <v>0</v>
      </c>
      <c r="CZ16" s="61">
        <f t="shared" si="61"/>
        <v>43255.81395348837</v>
      </c>
      <c r="DA16" s="61">
        <f t="shared" si="61"/>
        <v>0</v>
      </c>
      <c r="DB16" s="61">
        <f t="shared" si="61"/>
        <v>43255.81395348837</v>
      </c>
      <c r="DC16" s="61">
        <f t="shared" si="61"/>
        <v>3604.6511627906975</v>
      </c>
      <c r="DD16" s="61">
        <f t="shared" si="61"/>
        <v>46860.46511627907</v>
      </c>
      <c r="DE16" s="61">
        <f t="shared" si="61"/>
        <v>23430.232558139534</v>
      </c>
      <c r="DF16" s="61">
        <f t="shared" si="61"/>
        <v>1802.3255813953488</v>
      </c>
      <c r="DG16" s="61">
        <f t="shared" si="61"/>
        <v>36046.51162790698</v>
      </c>
      <c r="DH16" s="61">
        <f t="shared" si="61"/>
        <v>7209.302325581395</v>
      </c>
      <c r="DI16" s="62">
        <f t="shared" si="61"/>
        <v>0</v>
      </c>
      <c r="DJ16" s="61">
        <f t="shared" si="61"/>
        <v>27034.883720930233</v>
      </c>
      <c r="DK16" s="45">
        <v>94400</v>
      </c>
      <c r="DL16" s="42">
        <f>$DK16/$DK7*DL7</f>
        <v>0</v>
      </c>
      <c r="DM16" s="42">
        <f aca="true" t="shared" si="62" ref="DM16:DX16">$DK16/$DK7*DM7</f>
        <v>0</v>
      </c>
      <c r="DN16" s="61">
        <f t="shared" si="62"/>
        <v>20322.222222222223</v>
      </c>
      <c r="DO16" s="61">
        <f t="shared" si="62"/>
        <v>0</v>
      </c>
      <c r="DP16" s="61">
        <f t="shared" si="62"/>
        <v>20322.222222222223</v>
      </c>
      <c r="DQ16" s="61">
        <f t="shared" si="62"/>
        <v>1966.6666666666665</v>
      </c>
      <c r="DR16" s="61">
        <f t="shared" si="62"/>
        <v>19011.11111111111</v>
      </c>
      <c r="DS16" s="61">
        <f t="shared" si="62"/>
        <v>9833.333333333334</v>
      </c>
      <c r="DT16" s="62">
        <f t="shared" si="62"/>
        <v>0</v>
      </c>
      <c r="DU16" s="61">
        <f t="shared" si="62"/>
        <v>11144.444444444443</v>
      </c>
      <c r="DV16" s="61">
        <f t="shared" si="62"/>
        <v>4588.888888888889</v>
      </c>
      <c r="DW16" s="62">
        <f t="shared" si="62"/>
        <v>0</v>
      </c>
      <c r="DX16" s="61">
        <f t="shared" si="62"/>
        <v>7211.111111111111</v>
      </c>
      <c r="DY16" s="45">
        <v>94100</v>
      </c>
      <c r="DZ16" s="42">
        <f>$DY16/$DY7*DZ7</f>
        <v>0</v>
      </c>
      <c r="EA16" s="42">
        <f aca="true" t="shared" si="63" ref="EA16:EL16">$DY16/$DY7*EA7</f>
        <v>0</v>
      </c>
      <c r="EB16" s="61">
        <f t="shared" si="63"/>
        <v>20911.111111111113</v>
      </c>
      <c r="EC16" s="62">
        <f t="shared" si="63"/>
        <v>0</v>
      </c>
      <c r="ED16" s="61">
        <f t="shared" si="63"/>
        <v>20911.111111111113</v>
      </c>
      <c r="EE16" s="62">
        <f t="shared" si="63"/>
        <v>0</v>
      </c>
      <c r="EF16" s="61">
        <f t="shared" si="63"/>
        <v>15683.333333333336</v>
      </c>
      <c r="EG16" s="61">
        <f t="shared" si="63"/>
        <v>17774.444444444445</v>
      </c>
      <c r="EH16" s="62">
        <f t="shared" si="63"/>
        <v>0</v>
      </c>
      <c r="EI16" s="61">
        <f t="shared" si="63"/>
        <v>13592.222222222223</v>
      </c>
      <c r="EJ16" s="62">
        <f t="shared" si="63"/>
        <v>0</v>
      </c>
      <c r="EK16" s="62">
        <f t="shared" si="63"/>
        <v>0</v>
      </c>
      <c r="EL16" s="61">
        <f t="shared" si="63"/>
        <v>5227.777777777778</v>
      </c>
      <c r="EM16" s="45">
        <v>73300</v>
      </c>
      <c r="EN16" s="42">
        <f>$EM16/$EM7*EN7</f>
        <v>0</v>
      </c>
      <c r="EO16" s="42">
        <f aca="true" t="shared" si="64" ref="EO16:EZ16">$EM16/$EM7*EO7</f>
        <v>0</v>
      </c>
      <c r="EP16" s="42">
        <f t="shared" si="64"/>
        <v>0</v>
      </c>
      <c r="EQ16" s="42">
        <f t="shared" si="64"/>
        <v>0</v>
      </c>
      <c r="ER16" s="42">
        <f t="shared" si="64"/>
        <v>0</v>
      </c>
      <c r="ES16" s="61">
        <f t="shared" si="64"/>
        <v>2130.08547008547</v>
      </c>
      <c r="ET16" s="61">
        <f t="shared" si="64"/>
        <v>26563.4188034188</v>
      </c>
      <c r="EU16" s="61">
        <f t="shared" si="64"/>
        <v>20674.358974358973</v>
      </c>
      <c r="EV16" s="61">
        <f t="shared" si="64"/>
        <v>2631.2820512820513</v>
      </c>
      <c r="EW16" s="61">
        <f t="shared" si="64"/>
        <v>13156.410256410256</v>
      </c>
      <c r="EX16" s="61">
        <f t="shared" si="64"/>
        <v>3007.1794871794873</v>
      </c>
      <c r="EY16" s="61">
        <f t="shared" si="64"/>
        <v>0</v>
      </c>
      <c r="EZ16" s="61">
        <f t="shared" si="64"/>
        <v>5137.264957264957</v>
      </c>
      <c r="FA16" s="42">
        <v>3000</v>
      </c>
      <c r="FB16" s="42">
        <f>$FA16/$FA7*FB7</f>
        <v>0</v>
      </c>
      <c r="FC16" s="42">
        <f aca="true" t="shared" si="65" ref="FC16:FN16">$FA16/$FA7*FC7</f>
        <v>0</v>
      </c>
      <c r="FD16" s="42">
        <f t="shared" si="65"/>
        <v>0</v>
      </c>
      <c r="FE16" s="42">
        <f t="shared" si="65"/>
        <v>0</v>
      </c>
      <c r="FF16" s="42">
        <f t="shared" si="65"/>
        <v>0</v>
      </c>
      <c r="FG16" s="62">
        <f t="shared" si="65"/>
        <v>363.6363636363636</v>
      </c>
      <c r="FH16" s="62">
        <f t="shared" si="65"/>
        <v>1272.7272727272727</v>
      </c>
      <c r="FI16" s="62">
        <f t="shared" si="65"/>
        <v>272.72727272727275</v>
      </c>
      <c r="FJ16" s="62">
        <f t="shared" si="65"/>
        <v>0</v>
      </c>
      <c r="FK16" s="62">
        <f t="shared" si="65"/>
        <v>1090.909090909091</v>
      </c>
      <c r="FL16" s="42">
        <f t="shared" si="65"/>
        <v>0</v>
      </c>
      <c r="FM16" s="42">
        <f t="shared" si="65"/>
        <v>0</v>
      </c>
      <c r="FN16" s="42">
        <f t="shared" si="65"/>
        <v>0</v>
      </c>
    </row>
    <row r="17" spans="1:170" ht="15">
      <c r="A17" s="58" t="s">
        <v>16</v>
      </c>
      <c r="B17" s="58" t="s">
        <v>9</v>
      </c>
      <c r="C17" s="45">
        <f t="shared" si="27"/>
        <v>42000</v>
      </c>
      <c r="D17" s="42"/>
      <c r="E17" s="42"/>
      <c r="F17" s="45">
        <v>21000</v>
      </c>
      <c r="G17" s="42">
        <v>0</v>
      </c>
      <c r="H17" s="45">
        <v>21000</v>
      </c>
      <c r="I17" s="42">
        <v>0</v>
      </c>
      <c r="J17" s="42"/>
      <c r="K17" s="42"/>
      <c r="L17" s="42"/>
      <c r="M17" s="42"/>
      <c r="N17" s="42"/>
      <c r="O17" s="42"/>
      <c r="P17" s="42"/>
      <c r="Q17" s="45">
        <f t="shared" si="28"/>
        <v>42000</v>
      </c>
      <c r="R17" s="45"/>
      <c r="S17" s="45"/>
      <c r="T17" s="45">
        <v>21000</v>
      </c>
      <c r="U17" s="45"/>
      <c r="V17" s="45">
        <v>21000</v>
      </c>
      <c r="W17" s="42"/>
      <c r="X17" s="42"/>
      <c r="Y17" s="42"/>
      <c r="Z17" s="42"/>
      <c r="AA17" s="42"/>
      <c r="AB17" s="42"/>
      <c r="AC17" s="42"/>
      <c r="AD17" s="42"/>
      <c r="AE17" s="45">
        <f t="shared" si="29"/>
        <v>26000</v>
      </c>
      <c r="AF17" s="45"/>
      <c r="AG17" s="45"/>
      <c r="AH17" s="45">
        <v>13000</v>
      </c>
      <c r="AI17" s="45"/>
      <c r="AJ17" s="45">
        <v>13000</v>
      </c>
      <c r="AK17" s="42"/>
      <c r="AL17" s="42"/>
      <c r="AM17" s="42"/>
      <c r="AN17" s="42"/>
      <c r="AO17" s="42"/>
      <c r="AP17" s="42"/>
      <c r="AQ17" s="42"/>
      <c r="AR17" s="42"/>
      <c r="AS17" s="45">
        <v>8000</v>
      </c>
      <c r="AT17" s="42">
        <f>AS17/AS7*AT7</f>
        <v>0</v>
      </c>
      <c r="AU17" s="42">
        <f aca="true" t="shared" si="66" ref="AU17:BF17">$AS17/$AS7*AU7</f>
        <v>0</v>
      </c>
      <c r="AV17" s="61">
        <f t="shared" si="66"/>
        <v>1745.4545454545455</v>
      </c>
      <c r="AW17" s="62">
        <f t="shared" si="66"/>
        <v>0</v>
      </c>
      <c r="AX17" s="61">
        <f t="shared" si="66"/>
        <v>1745.4545454545455</v>
      </c>
      <c r="AY17" s="61">
        <f t="shared" si="66"/>
        <v>290.90909090909093</v>
      </c>
      <c r="AZ17" s="61">
        <f t="shared" si="66"/>
        <v>1309.0909090909092</v>
      </c>
      <c r="BA17" s="61">
        <f t="shared" si="66"/>
        <v>1018.1818181818182</v>
      </c>
      <c r="BB17" s="61">
        <f t="shared" si="66"/>
        <v>145.45454545454547</v>
      </c>
      <c r="BC17" s="61">
        <f t="shared" si="66"/>
        <v>1309.0909090909092</v>
      </c>
      <c r="BD17" s="61">
        <f t="shared" si="66"/>
        <v>436.3636363636364</v>
      </c>
      <c r="BE17" s="42">
        <f t="shared" si="66"/>
        <v>0</v>
      </c>
      <c r="BF17" s="42">
        <f t="shared" si="66"/>
        <v>0</v>
      </c>
      <c r="BG17" s="45">
        <v>16000</v>
      </c>
      <c r="BH17" s="42">
        <f>$BG17/$BG7*BH7</f>
        <v>0</v>
      </c>
      <c r="BI17" s="42">
        <f aca="true" t="shared" si="67" ref="BI17:BT17">$BG17/$BG7*BI7</f>
        <v>0</v>
      </c>
      <c r="BJ17" s="61">
        <f t="shared" si="67"/>
        <v>5189.189189189189</v>
      </c>
      <c r="BK17" s="61">
        <f t="shared" si="67"/>
        <v>0</v>
      </c>
      <c r="BL17" s="61">
        <f t="shared" si="67"/>
        <v>5189.189189189189</v>
      </c>
      <c r="BM17" s="61">
        <f t="shared" si="67"/>
        <v>432.43243243243245</v>
      </c>
      <c r="BN17" s="61">
        <f t="shared" si="67"/>
        <v>2162.162162162162</v>
      </c>
      <c r="BO17" s="61">
        <f t="shared" si="67"/>
        <v>432.43243243243245</v>
      </c>
      <c r="BP17" s="61">
        <f t="shared" si="67"/>
        <v>432.43243243243245</v>
      </c>
      <c r="BQ17" s="61">
        <f t="shared" si="67"/>
        <v>1729.7297297297298</v>
      </c>
      <c r="BR17" s="61">
        <f t="shared" si="67"/>
        <v>432.43243243243245</v>
      </c>
      <c r="BS17" s="42">
        <f t="shared" si="67"/>
        <v>0</v>
      </c>
      <c r="BT17" s="42">
        <f t="shared" si="67"/>
        <v>0</v>
      </c>
      <c r="BU17" s="45">
        <v>25000</v>
      </c>
      <c r="BV17" s="42">
        <f>$BU17/$BU7*BV7</f>
        <v>0</v>
      </c>
      <c r="BW17" s="42">
        <f aca="true" t="shared" si="68" ref="BW17:CH17">$BU17/$BU7*BW7</f>
        <v>0</v>
      </c>
      <c r="BX17" s="61">
        <f t="shared" si="68"/>
        <v>6465.517241379311</v>
      </c>
      <c r="BY17" s="62">
        <f t="shared" si="68"/>
        <v>0</v>
      </c>
      <c r="BZ17" s="61">
        <f t="shared" si="68"/>
        <v>6465.517241379311</v>
      </c>
      <c r="CA17" s="61">
        <f t="shared" si="68"/>
        <v>862.0689655172414</v>
      </c>
      <c r="CB17" s="61">
        <f t="shared" si="68"/>
        <v>6681.0344827586205</v>
      </c>
      <c r="CC17" s="61">
        <f t="shared" si="68"/>
        <v>2155.1724137931033</v>
      </c>
      <c r="CD17" s="61">
        <f t="shared" si="68"/>
        <v>431.0344827586207</v>
      </c>
      <c r="CE17" s="61">
        <f t="shared" si="68"/>
        <v>1293.103448275862</v>
      </c>
      <c r="CF17" s="61">
        <f t="shared" si="68"/>
        <v>646.551724137931</v>
      </c>
      <c r="CG17" s="42">
        <f t="shared" si="68"/>
        <v>0</v>
      </c>
      <c r="CH17" s="42">
        <f t="shared" si="68"/>
        <v>0</v>
      </c>
      <c r="CI17" s="45">
        <v>8000</v>
      </c>
      <c r="CJ17" s="42">
        <f>$CI17/$CI7*CJ7</f>
        <v>0</v>
      </c>
      <c r="CK17" s="42">
        <f aca="true" t="shared" si="69" ref="CK17:CV17">$CI17/$CI7*CK7</f>
        <v>0</v>
      </c>
      <c r="CL17" s="61">
        <f t="shared" si="69"/>
        <v>1263.157894736842</v>
      </c>
      <c r="CM17" s="61">
        <f t="shared" si="69"/>
        <v>140.35087719298247</v>
      </c>
      <c r="CN17" s="61">
        <f t="shared" si="69"/>
        <v>1122.8070175438597</v>
      </c>
      <c r="CO17" s="61">
        <f t="shared" si="69"/>
        <v>1122.8070175438597</v>
      </c>
      <c r="CP17" s="61">
        <f t="shared" si="69"/>
        <v>1543.8596491228072</v>
      </c>
      <c r="CQ17" s="61">
        <f t="shared" si="69"/>
        <v>561.4035087719299</v>
      </c>
      <c r="CR17" s="61">
        <f t="shared" si="69"/>
        <v>701.7543859649123</v>
      </c>
      <c r="CS17" s="61">
        <f t="shared" si="69"/>
        <v>1263.157894736842</v>
      </c>
      <c r="CT17" s="61">
        <f t="shared" si="69"/>
        <v>280.70175438596493</v>
      </c>
      <c r="CU17" s="42">
        <f t="shared" si="69"/>
        <v>0</v>
      </c>
      <c r="CV17" s="42">
        <f t="shared" si="69"/>
        <v>0</v>
      </c>
      <c r="CW17" s="45">
        <v>24000</v>
      </c>
      <c r="CX17" s="42">
        <f>$CW17/$CW7*CX7</f>
        <v>0</v>
      </c>
      <c r="CY17" s="42">
        <f aca="true" t="shared" si="70" ref="CY17:DJ17">$CW17/$CW7*CY7</f>
        <v>0</v>
      </c>
      <c r="CZ17" s="61">
        <f t="shared" si="70"/>
        <v>4465.116279069767</v>
      </c>
      <c r="DA17" s="61">
        <f t="shared" si="70"/>
        <v>0</v>
      </c>
      <c r="DB17" s="61">
        <f t="shared" si="70"/>
        <v>4465.116279069767</v>
      </c>
      <c r="DC17" s="61">
        <f t="shared" si="70"/>
        <v>372.09302325581393</v>
      </c>
      <c r="DD17" s="61">
        <f t="shared" si="70"/>
        <v>4837.209302325581</v>
      </c>
      <c r="DE17" s="61">
        <f t="shared" si="70"/>
        <v>2418.6046511627906</v>
      </c>
      <c r="DF17" s="61">
        <f t="shared" si="70"/>
        <v>186.04651162790697</v>
      </c>
      <c r="DG17" s="61">
        <f t="shared" si="70"/>
        <v>3720.9302325581393</v>
      </c>
      <c r="DH17" s="61">
        <f t="shared" si="70"/>
        <v>744.1860465116279</v>
      </c>
      <c r="DI17" s="62">
        <f t="shared" si="70"/>
        <v>0</v>
      </c>
      <c r="DJ17" s="61">
        <f t="shared" si="70"/>
        <v>2790.6976744186045</v>
      </c>
      <c r="DK17" s="45">
        <v>45000</v>
      </c>
      <c r="DL17" s="42">
        <f>$DK17/$DK7*DL7</f>
        <v>0</v>
      </c>
      <c r="DM17" s="42">
        <f aca="true" t="shared" si="71" ref="DM17:DX17">$DK17/$DK7*DM7</f>
        <v>0</v>
      </c>
      <c r="DN17" s="61">
        <f t="shared" si="71"/>
        <v>9687.5</v>
      </c>
      <c r="DO17" s="61">
        <f t="shared" si="71"/>
        <v>0</v>
      </c>
      <c r="DP17" s="61">
        <f t="shared" si="71"/>
        <v>9687.5</v>
      </c>
      <c r="DQ17" s="61">
        <f t="shared" si="71"/>
        <v>937.5</v>
      </c>
      <c r="DR17" s="61">
        <f t="shared" si="71"/>
        <v>9062.5</v>
      </c>
      <c r="DS17" s="61">
        <f t="shared" si="71"/>
        <v>4687.5</v>
      </c>
      <c r="DT17" s="62">
        <f t="shared" si="71"/>
        <v>0</v>
      </c>
      <c r="DU17" s="61">
        <f t="shared" si="71"/>
        <v>5312.5</v>
      </c>
      <c r="DV17" s="61">
        <f t="shared" si="71"/>
        <v>2187.5</v>
      </c>
      <c r="DW17" s="62">
        <f t="shared" si="71"/>
        <v>0</v>
      </c>
      <c r="DX17" s="61">
        <f t="shared" si="71"/>
        <v>3437.5</v>
      </c>
      <c r="DY17" s="45">
        <v>24000</v>
      </c>
      <c r="DZ17" s="42">
        <f>$DY17/$DY7*DZ7</f>
        <v>0</v>
      </c>
      <c r="EA17" s="42">
        <f aca="true" t="shared" si="72" ref="EA17:EL17">$DY17/$DY7*EA7</f>
        <v>0</v>
      </c>
      <c r="EB17" s="61">
        <f t="shared" si="72"/>
        <v>5333.333333333334</v>
      </c>
      <c r="EC17" s="61">
        <f t="shared" si="72"/>
        <v>0</v>
      </c>
      <c r="ED17" s="61">
        <f t="shared" si="72"/>
        <v>5333.333333333334</v>
      </c>
      <c r="EE17" s="62">
        <f t="shared" si="72"/>
        <v>0</v>
      </c>
      <c r="EF17" s="61">
        <f t="shared" si="72"/>
        <v>4000.0000000000005</v>
      </c>
      <c r="EG17" s="61">
        <f t="shared" si="72"/>
        <v>4533.333333333334</v>
      </c>
      <c r="EH17" s="62">
        <f t="shared" si="72"/>
        <v>0</v>
      </c>
      <c r="EI17" s="61">
        <f t="shared" si="72"/>
        <v>3466.666666666667</v>
      </c>
      <c r="EJ17" s="62">
        <f t="shared" si="72"/>
        <v>0</v>
      </c>
      <c r="EK17" s="62">
        <f t="shared" si="72"/>
        <v>0</v>
      </c>
      <c r="EL17" s="61">
        <f t="shared" si="72"/>
        <v>1333.3333333333335</v>
      </c>
      <c r="EM17" s="45">
        <v>35000</v>
      </c>
      <c r="EN17" s="42">
        <f>$EM17/$EM7*EN7</f>
        <v>0</v>
      </c>
      <c r="EO17" s="42">
        <f aca="true" t="shared" si="73" ref="EO17:EZ17">$EM17/$EM7*EO7</f>
        <v>0</v>
      </c>
      <c r="EP17" s="42">
        <f t="shared" si="73"/>
        <v>0</v>
      </c>
      <c r="EQ17" s="42">
        <f t="shared" si="73"/>
        <v>0</v>
      </c>
      <c r="ER17" s="42">
        <f t="shared" si="73"/>
        <v>0</v>
      </c>
      <c r="ES17" s="61">
        <f t="shared" si="73"/>
        <v>1017.0940170940171</v>
      </c>
      <c r="ET17" s="61">
        <f t="shared" si="73"/>
        <v>12683.760683760684</v>
      </c>
      <c r="EU17" s="61">
        <f t="shared" si="73"/>
        <v>9871.794871794871</v>
      </c>
      <c r="EV17" s="61">
        <f t="shared" si="73"/>
        <v>1256.4102564102564</v>
      </c>
      <c r="EW17" s="61">
        <f t="shared" si="73"/>
        <v>6282.051282051282</v>
      </c>
      <c r="EX17" s="61">
        <f t="shared" si="73"/>
        <v>1435.897435897436</v>
      </c>
      <c r="EY17" s="62">
        <f t="shared" si="73"/>
        <v>0</v>
      </c>
      <c r="EZ17" s="61">
        <f t="shared" si="73"/>
        <v>2452.991452991453</v>
      </c>
      <c r="FA17" s="42">
        <v>8000</v>
      </c>
      <c r="FB17" s="42">
        <f>$FA17/$FA7*FB7</f>
        <v>0</v>
      </c>
      <c r="FC17" s="42">
        <f aca="true" t="shared" si="74" ref="FC17:FN17">$FA17/$FA7*FC7</f>
        <v>0</v>
      </c>
      <c r="FD17" s="42">
        <f t="shared" si="74"/>
        <v>0</v>
      </c>
      <c r="FE17" s="42">
        <f t="shared" si="74"/>
        <v>0</v>
      </c>
      <c r="FF17" s="42">
        <f t="shared" si="74"/>
        <v>0</v>
      </c>
      <c r="FG17" s="62">
        <f t="shared" si="74"/>
        <v>969.6969696969697</v>
      </c>
      <c r="FH17" s="62">
        <f t="shared" si="74"/>
        <v>3393.939393939394</v>
      </c>
      <c r="FI17" s="62">
        <f t="shared" si="74"/>
        <v>727.2727272727273</v>
      </c>
      <c r="FJ17" s="62">
        <f t="shared" si="74"/>
        <v>0</v>
      </c>
      <c r="FK17" s="62">
        <f t="shared" si="74"/>
        <v>2909.090909090909</v>
      </c>
      <c r="FL17" s="42">
        <f t="shared" si="74"/>
        <v>0</v>
      </c>
      <c r="FM17" s="42">
        <f t="shared" si="74"/>
        <v>0</v>
      </c>
      <c r="FN17" s="42">
        <f t="shared" si="74"/>
        <v>0</v>
      </c>
    </row>
    <row r="18" spans="1:170" ht="15">
      <c r="A18" s="58" t="s">
        <v>15</v>
      </c>
      <c r="B18" s="58" t="s">
        <v>10</v>
      </c>
      <c r="C18" s="42">
        <f t="shared" si="27"/>
        <v>0</v>
      </c>
      <c r="D18" s="42"/>
      <c r="E18" s="42"/>
      <c r="F18" s="42">
        <v>0</v>
      </c>
      <c r="G18" s="42">
        <v>0</v>
      </c>
      <c r="H18" s="42">
        <v>0</v>
      </c>
      <c r="I18" s="42">
        <v>0</v>
      </c>
      <c r="J18" s="42"/>
      <c r="K18" s="42"/>
      <c r="L18" s="42"/>
      <c r="M18" s="42"/>
      <c r="N18" s="42"/>
      <c r="O18" s="42"/>
      <c r="P18" s="42"/>
      <c r="Q18" s="42">
        <f t="shared" si="28"/>
        <v>0</v>
      </c>
      <c r="R18" s="42"/>
      <c r="S18" s="42"/>
      <c r="T18" s="42">
        <v>0</v>
      </c>
      <c r="U18" s="42"/>
      <c r="V18" s="42">
        <v>0</v>
      </c>
      <c r="W18" s="64"/>
      <c r="X18" s="64"/>
      <c r="Y18" s="64"/>
      <c r="Z18" s="64"/>
      <c r="AA18" s="64"/>
      <c r="AB18" s="64"/>
      <c r="AC18" s="64"/>
      <c r="AD18" s="64"/>
      <c r="AE18" s="42">
        <f t="shared" si="29"/>
        <v>0</v>
      </c>
      <c r="AF18" s="42"/>
      <c r="AG18" s="42"/>
      <c r="AH18" s="42">
        <v>0</v>
      </c>
      <c r="AI18" s="42"/>
      <c r="AJ18" s="42">
        <v>0</v>
      </c>
      <c r="AK18" s="42"/>
      <c r="AL18" s="42"/>
      <c r="AM18" s="42"/>
      <c r="AN18" s="42"/>
      <c r="AO18" s="42"/>
      <c r="AP18" s="42"/>
      <c r="AQ18" s="42"/>
      <c r="AR18" s="42"/>
      <c r="AS18" s="42">
        <v>0</v>
      </c>
      <c r="AT18" s="42">
        <f>AS18/AS7*AT7</f>
        <v>0</v>
      </c>
      <c r="AU18" s="42">
        <f aca="true" t="shared" si="75" ref="AU18:BF18">$AS18/$AS7*AU7</f>
        <v>0</v>
      </c>
      <c r="AV18" s="62">
        <f t="shared" si="75"/>
        <v>0</v>
      </c>
      <c r="AW18" s="62">
        <f t="shared" si="75"/>
        <v>0</v>
      </c>
      <c r="AX18" s="61">
        <f t="shared" si="75"/>
        <v>0</v>
      </c>
      <c r="AY18" s="62">
        <f t="shared" si="75"/>
        <v>0</v>
      </c>
      <c r="AZ18" s="62">
        <f t="shared" si="75"/>
        <v>0</v>
      </c>
      <c r="BA18" s="62">
        <f t="shared" si="75"/>
        <v>0</v>
      </c>
      <c r="BB18" s="62">
        <f t="shared" si="75"/>
        <v>0</v>
      </c>
      <c r="BC18" s="62">
        <f t="shared" si="75"/>
        <v>0</v>
      </c>
      <c r="BD18" s="62">
        <f t="shared" si="75"/>
        <v>0</v>
      </c>
      <c r="BE18" s="42">
        <f t="shared" si="75"/>
        <v>0</v>
      </c>
      <c r="BF18" s="42">
        <f t="shared" si="75"/>
        <v>0</v>
      </c>
      <c r="BG18" s="42">
        <v>0</v>
      </c>
      <c r="BH18" s="42">
        <f>$BG18/$BG7*BH7</f>
        <v>0</v>
      </c>
      <c r="BI18" s="42">
        <f aca="true" t="shared" si="76" ref="BI18:BT18">$BG18/$BG7*BI7</f>
        <v>0</v>
      </c>
      <c r="BJ18" s="62">
        <f t="shared" si="76"/>
        <v>0</v>
      </c>
      <c r="BK18" s="62">
        <f t="shared" si="76"/>
        <v>0</v>
      </c>
      <c r="BL18" s="62">
        <f t="shared" si="76"/>
        <v>0</v>
      </c>
      <c r="BM18" s="62">
        <f t="shared" si="76"/>
        <v>0</v>
      </c>
      <c r="BN18" s="62">
        <f t="shared" si="76"/>
        <v>0</v>
      </c>
      <c r="BO18" s="62">
        <f t="shared" si="76"/>
        <v>0</v>
      </c>
      <c r="BP18" s="62">
        <f t="shared" si="76"/>
        <v>0</v>
      </c>
      <c r="BQ18" s="62">
        <f t="shared" si="76"/>
        <v>0</v>
      </c>
      <c r="BR18" s="62">
        <f t="shared" si="76"/>
        <v>0</v>
      </c>
      <c r="BS18" s="42">
        <f t="shared" si="76"/>
        <v>0</v>
      </c>
      <c r="BT18" s="42">
        <f t="shared" si="76"/>
        <v>0</v>
      </c>
      <c r="BU18" s="42">
        <v>0</v>
      </c>
      <c r="BV18" s="42">
        <f>$BU18/$BU7*BV7</f>
        <v>0</v>
      </c>
      <c r="BW18" s="42">
        <f aca="true" t="shared" si="77" ref="BW18:CH18">$BU18/$BU7*BW7</f>
        <v>0</v>
      </c>
      <c r="BX18" s="62">
        <f t="shared" si="77"/>
        <v>0</v>
      </c>
      <c r="BY18" s="62">
        <f t="shared" si="77"/>
        <v>0</v>
      </c>
      <c r="BZ18" s="62">
        <f t="shared" si="77"/>
        <v>0</v>
      </c>
      <c r="CA18" s="62">
        <f t="shared" si="77"/>
        <v>0</v>
      </c>
      <c r="CB18" s="62">
        <f t="shared" si="77"/>
        <v>0</v>
      </c>
      <c r="CC18" s="62">
        <f t="shared" si="77"/>
        <v>0</v>
      </c>
      <c r="CD18" s="62">
        <f t="shared" si="77"/>
        <v>0</v>
      </c>
      <c r="CE18" s="62">
        <f t="shared" si="77"/>
        <v>0</v>
      </c>
      <c r="CF18" s="62">
        <f t="shared" si="77"/>
        <v>0</v>
      </c>
      <c r="CG18" s="42">
        <f t="shared" si="77"/>
        <v>0</v>
      </c>
      <c r="CH18" s="42">
        <f t="shared" si="77"/>
        <v>0</v>
      </c>
      <c r="CI18" s="42">
        <v>0</v>
      </c>
      <c r="CJ18" s="42">
        <f>$CI18/$CI7*CJ7</f>
        <v>0</v>
      </c>
      <c r="CK18" s="42">
        <f aca="true" t="shared" si="78" ref="CK18:CV18">$CI18/$CI7*CK7</f>
        <v>0</v>
      </c>
      <c r="CL18" s="62">
        <f t="shared" si="78"/>
        <v>0</v>
      </c>
      <c r="CM18" s="62">
        <f t="shared" si="78"/>
        <v>0</v>
      </c>
      <c r="CN18" s="62">
        <f t="shared" si="78"/>
        <v>0</v>
      </c>
      <c r="CO18" s="62">
        <f t="shared" si="78"/>
        <v>0</v>
      </c>
      <c r="CP18" s="62">
        <f t="shared" si="78"/>
        <v>0</v>
      </c>
      <c r="CQ18" s="62">
        <f t="shared" si="78"/>
        <v>0</v>
      </c>
      <c r="CR18" s="62">
        <f t="shared" si="78"/>
        <v>0</v>
      </c>
      <c r="CS18" s="62">
        <f t="shared" si="78"/>
        <v>0</v>
      </c>
      <c r="CT18" s="62">
        <f t="shared" si="78"/>
        <v>0</v>
      </c>
      <c r="CU18" s="42">
        <f t="shared" si="78"/>
        <v>0</v>
      </c>
      <c r="CV18" s="42">
        <f t="shared" si="78"/>
        <v>0</v>
      </c>
      <c r="CW18" s="45">
        <v>112200</v>
      </c>
      <c r="CX18" s="42">
        <f>$CW18/$CW7*CX7</f>
        <v>0</v>
      </c>
      <c r="CY18" s="42">
        <f aca="true" t="shared" si="79" ref="CY18:DJ18">$CW18/$CW7*CY7</f>
        <v>0</v>
      </c>
      <c r="CZ18" s="61">
        <f t="shared" si="79"/>
        <v>20874.418604651164</v>
      </c>
      <c r="DA18" s="61">
        <f t="shared" si="79"/>
        <v>0</v>
      </c>
      <c r="DB18" s="61">
        <f t="shared" si="79"/>
        <v>20874.418604651164</v>
      </c>
      <c r="DC18" s="61">
        <f t="shared" si="79"/>
        <v>1739.5348837209303</v>
      </c>
      <c r="DD18" s="61">
        <f t="shared" si="79"/>
        <v>22613.953488372095</v>
      </c>
      <c r="DE18" s="61">
        <f t="shared" si="79"/>
        <v>11306.976744186048</v>
      </c>
      <c r="DF18" s="61">
        <f t="shared" si="79"/>
        <v>869.7674418604652</v>
      </c>
      <c r="DG18" s="61">
        <f t="shared" si="79"/>
        <v>17395.348837209305</v>
      </c>
      <c r="DH18" s="61">
        <f t="shared" si="79"/>
        <v>3479.0697674418607</v>
      </c>
      <c r="DI18" s="62">
        <f t="shared" si="79"/>
        <v>0</v>
      </c>
      <c r="DJ18" s="61">
        <f t="shared" si="79"/>
        <v>13046.511627906977</v>
      </c>
      <c r="DK18" s="42">
        <v>0</v>
      </c>
      <c r="DL18" s="42">
        <f>$DK18/$DK7*DL7</f>
        <v>0</v>
      </c>
      <c r="DM18" s="42">
        <f aca="true" t="shared" si="80" ref="DM18:DX18">$DK18/$DK7*DM7</f>
        <v>0</v>
      </c>
      <c r="DN18" s="62">
        <f t="shared" si="80"/>
        <v>0</v>
      </c>
      <c r="DO18" s="62">
        <f t="shared" si="80"/>
        <v>0</v>
      </c>
      <c r="DP18" s="62">
        <f t="shared" si="80"/>
        <v>0</v>
      </c>
      <c r="DQ18" s="62">
        <f t="shared" si="80"/>
        <v>0</v>
      </c>
      <c r="DR18" s="62">
        <f t="shared" si="80"/>
        <v>0</v>
      </c>
      <c r="DS18" s="62">
        <f t="shared" si="80"/>
        <v>0</v>
      </c>
      <c r="DT18" s="62">
        <f t="shared" si="80"/>
        <v>0</v>
      </c>
      <c r="DU18" s="62">
        <f t="shared" si="80"/>
        <v>0</v>
      </c>
      <c r="DV18" s="62">
        <f t="shared" si="80"/>
        <v>0</v>
      </c>
      <c r="DW18" s="62">
        <f t="shared" si="80"/>
        <v>0</v>
      </c>
      <c r="DX18" s="62">
        <f t="shared" si="80"/>
        <v>0</v>
      </c>
      <c r="DY18" s="42">
        <v>0</v>
      </c>
      <c r="DZ18" s="42">
        <f>$DY18/$DY7*DZ7</f>
        <v>0</v>
      </c>
      <c r="EA18" s="42">
        <f aca="true" t="shared" si="81" ref="EA18:EL18">$DY18/$DY7*EA7</f>
        <v>0</v>
      </c>
      <c r="EB18" s="62">
        <f t="shared" si="81"/>
        <v>0</v>
      </c>
      <c r="EC18" s="62">
        <f t="shared" si="81"/>
        <v>0</v>
      </c>
      <c r="ED18" s="62">
        <f t="shared" si="81"/>
        <v>0</v>
      </c>
      <c r="EE18" s="62">
        <f t="shared" si="81"/>
        <v>0</v>
      </c>
      <c r="EF18" s="62">
        <f t="shared" si="81"/>
        <v>0</v>
      </c>
      <c r="EG18" s="62">
        <f t="shared" si="81"/>
        <v>0</v>
      </c>
      <c r="EH18" s="62">
        <f t="shared" si="81"/>
        <v>0</v>
      </c>
      <c r="EI18" s="62">
        <f t="shared" si="81"/>
        <v>0</v>
      </c>
      <c r="EJ18" s="62">
        <f t="shared" si="81"/>
        <v>0</v>
      </c>
      <c r="EK18" s="62">
        <f t="shared" si="81"/>
        <v>0</v>
      </c>
      <c r="EL18" s="62">
        <f t="shared" si="81"/>
        <v>0</v>
      </c>
      <c r="EM18" s="42">
        <v>0</v>
      </c>
      <c r="EN18" s="42">
        <f>$EM18/$EM7*EN7</f>
        <v>0</v>
      </c>
      <c r="EO18" s="42">
        <f aca="true" t="shared" si="82" ref="EO18:EZ18">$EM18/$EM7*EO7</f>
        <v>0</v>
      </c>
      <c r="EP18" s="42">
        <f t="shared" si="82"/>
        <v>0</v>
      </c>
      <c r="EQ18" s="42">
        <f t="shared" si="82"/>
        <v>0</v>
      </c>
      <c r="ER18" s="42">
        <f t="shared" si="82"/>
        <v>0</v>
      </c>
      <c r="ES18" s="62">
        <f t="shared" si="82"/>
        <v>0</v>
      </c>
      <c r="ET18" s="62">
        <f t="shared" si="82"/>
        <v>0</v>
      </c>
      <c r="EU18" s="62">
        <f t="shared" si="82"/>
        <v>0</v>
      </c>
      <c r="EV18" s="62">
        <f t="shared" si="82"/>
        <v>0</v>
      </c>
      <c r="EW18" s="62">
        <f t="shared" si="82"/>
        <v>0</v>
      </c>
      <c r="EX18" s="62">
        <f t="shared" si="82"/>
        <v>0</v>
      </c>
      <c r="EY18" s="62">
        <f t="shared" si="82"/>
        <v>0</v>
      </c>
      <c r="EZ18" s="62">
        <f t="shared" si="82"/>
        <v>0</v>
      </c>
      <c r="FA18" s="42">
        <v>0</v>
      </c>
      <c r="FB18" s="42">
        <f>$FA18/$FA7*FB7</f>
        <v>0</v>
      </c>
      <c r="FC18" s="42">
        <f aca="true" t="shared" si="83" ref="FC18:FN18">$FA18/$FA7*FC7</f>
        <v>0</v>
      </c>
      <c r="FD18" s="42">
        <f t="shared" si="83"/>
        <v>0</v>
      </c>
      <c r="FE18" s="42">
        <f t="shared" si="83"/>
        <v>0</v>
      </c>
      <c r="FF18" s="42">
        <f t="shared" si="83"/>
        <v>0</v>
      </c>
      <c r="FG18" s="62">
        <f t="shared" si="83"/>
        <v>0</v>
      </c>
      <c r="FH18" s="62">
        <f t="shared" si="83"/>
        <v>0</v>
      </c>
      <c r="FI18" s="62">
        <f t="shared" si="83"/>
        <v>0</v>
      </c>
      <c r="FJ18" s="62">
        <f t="shared" si="83"/>
        <v>0</v>
      </c>
      <c r="FK18" s="62">
        <f t="shared" si="83"/>
        <v>0</v>
      </c>
      <c r="FL18" s="42">
        <f t="shared" si="83"/>
        <v>0</v>
      </c>
      <c r="FM18" s="42">
        <f t="shared" si="83"/>
        <v>0</v>
      </c>
      <c r="FN18" s="42">
        <f t="shared" si="83"/>
        <v>0</v>
      </c>
    </row>
    <row r="19" spans="1:170" ht="15">
      <c r="A19" s="58" t="s">
        <v>17</v>
      </c>
      <c r="B19" s="58" t="s">
        <v>11</v>
      </c>
      <c r="C19" s="42">
        <f t="shared" si="27"/>
        <v>466800</v>
      </c>
      <c r="D19" s="42"/>
      <c r="E19" s="42"/>
      <c r="F19" s="42">
        <v>233400</v>
      </c>
      <c r="G19" s="42">
        <v>0</v>
      </c>
      <c r="H19" s="42">
        <v>233400</v>
      </c>
      <c r="I19" s="42">
        <v>0</v>
      </c>
      <c r="J19" s="42"/>
      <c r="K19" s="42"/>
      <c r="L19" s="42"/>
      <c r="M19" s="42"/>
      <c r="N19" s="42"/>
      <c r="O19" s="42"/>
      <c r="P19" s="42"/>
      <c r="Q19" s="42">
        <f t="shared" si="28"/>
        <v>440100</v>
      </c>
      <c r="R19" s="42"/>
      <c r="S19" s="42"/>
      <c r="T19" s="42">
        <v>220000</v>
      </c>
      <c r="U19" s="42"/>
      <c r="V19" s="42">
        <v>220100</v>
      </c>
      <c r="W19" s="42"/>
      <c r="X19" s="42"/>
      <c r="Y19" s="42"/>
      <c r="Z19" s="42"/>
      <c r="AA19" s="42"/>
      <c r="AB19" s="42"/>
      <c r="AC19" s="42"/>
      <c r="AD19" s="42"/>
      <c r="AE19" s="45">
        <f t="shared" si="29"/>
        <v>162400</v>
      </c>
      <c r="AF19" s="45"/>
      <c r="AG19" s="45"/>
      <c r="AH19" s="45">
        <v>81200</v>
      </c>
      <c r="AI19" s="45"/>
      <c r="AJ19" s="45">
        <v>81200</v>
      </c>
      <c r="AK19" s="42"/>
      <c r="AL19" s="42"/>
      <c r="AM19" s="42"/>
      <c r="AN19" s="42"/>
      <c r="AO19" s="42"/>
      <c r="AP19" s="42"/>
      <c r="AQ19" s="42"/>
      <c r="AR19" s="42"/>
      <c r="AS19" s="42">
        <v>291500</v>
      </c>
      <c r="AT19" s="42">
        <f>AS19/AS7*AT7</f>
        <v>0</v>
      </c>
      <c r="AU19" s="42">
        <f aca="true" t="shared" si="84" ref="AU19:BF19">$AS19/$AS7*AU7</f>
        <v>0</v>
      </c>
      <c r="AV19" s="62">
        <f t="shared" si="84"/>
        <v>63600</v>
      </c>
      <c r="AW19" s="62">
        <f t="shared" si="84"/>
        <v>0</v>
      </c>
      <c r="AX19" s="62">
        <f t="shared" si="84"/>
        <v>63600</v>
      </c>
      <c r="AY19" s="62">
        <f t="shared" si="84"/>
        <v>10600</v>
      </c>
      <c r="AZ19" s="62">
        <f t="shared" si="84"/>
        <v>47700</v>
      </c>
      <c r="BA19" s="62">
        <f t="shared" si="84"/>
        <v>37100</v>
      </c>
      <c r="BB19" s="62">
        <f t="shared" si="84"/>
        <v>5300</v>
      </c>
      <c r="BC19" s="62">
        <f t="shared" si="84"/>
        <v>47700</v>
      </c>
      <c r="BD19" s="62">
        <f t="shared" si="84"/>
        <v>15900</v>
      </c>
      <c r="BE19" s="42">
        <f t="shared" si="84"/>
        <v>0</v>
      </c>
      <c r="BF19" s="42">
        <f t="shared" si="84"/>
        <v>0</v>
      </c>
      <c r="BG19" s="45">
        <v>291400</v>
      </c>
      <c r="BH19" s="42">
        <f>$BG19/$BG7*BH7</f>
        <v>0</v>
      </c>
      <c r="BI19" s="42">
        <f aca="true" t="shared" si="85" ref="BI19:BT19">$BG19/$BG7*BI7</f>
        <v>0</v>
      </c>
      <c r="BJ19" s="62">
        <f t="shared" si="85"/>
        <v>94508.1081081081</v>
      </c>
      <c r="BK19" s="62">
        <f t="shared" si="85"/>
        <v>0</v>
      </c>
      <c r="BL19" s="62">
        <f t="shared" si="85"/>
        <v>94508.1081081081</v>
      </c>
      <c r="BM19" s="62">
        <f t="shared" si="85"/>
        <v>7875.675675675676</v>
      </c>
      <c r="BN19" s="62">
        <f t="shared" si="85"/>
        <v>39378.37837837838</v>
      </c>
      <c r="BO19" s="62">
        <f t="shared" si="85"/>
        <v>7875.675675675676</v>
      </c>
      <c r="BP19" s="62">
        <f t="shared" si="85"/>
        <v>7875.675675675676</v>
      </c>
      <c r="BQ19" s="62">
        <f t="shared" si="85"/>
        <v>31502.702702702703</v>
      </c>
      <c r="BR19" s="62">
        <f t="shared" si="85"/>
        <v>7875.675675675676</v>
      </c>
      <c r="BS19" s="42">
        <f t="shared" si="85"/>
        <v>0</v>
      </c>
      <c r="BT19" s="42">
        <f t="shared" si="85"/>
        <v>0</v>
      </c>
      <c r="BU19" s="42">
        <v>586700</v>
      </c>
      <c r="BV19" s="42">
        <f>$BU19/$BU7*BV7</f>
        <v>0</v>
      </c>
      <c r="BW19" s="42">
        <f aca="true" t="shared" si="86" ref="BW19:CH19">$BU19/$BU7*BW7</f>
        <v>0</v>
      </c>
      <c r="BX19" s="62">
        <f t="shared" si="86"/>
        <v>151732.75862068965</v>
      </c>
      <c r="BY19" s="62">
        <f t="shared" si="86"/>
        <v>0</v>
      </c>
      <c r="BZ19" s="62">
        <f t="shared" si="86"/>
        <v>151732.75862068965</v>
      </c>
      <c r="CA19" s="62">
        <f t="shared" si="86"/>
        <v>20231.03448275862</v>
      </c>
      <c r="CB19" s="62">
        <f t="shared" si="86"/>
        <v>156790.5172413793</v>
      </c>
      <c r="CC19" s="62">
        <f t="shared" si="86"/>
        <v>50577.58620689655</v>
      </c>
      <c r="CD19" s="62">
        <f t="shared" si="86"/>
        <v>10115.51724137931</v>
      </c>
      <c r="CE19" s="62">
        <f t="shared" si="86"/>
        <v>30346.551724137928</v>
      </c>
      <c r="CF19" s="62">
        <f t="shared" si="86"/>
        <v>15173.275862068964</v>
      </c>
      <c r="CG19" s="42">
        <f t="shared" si="86"/>
        <v>0</v>
      </c>
      <c r="CH19" s="42">
        <f t="shared" si="86"/>
        <v>0</v>
      </c>
      <c r="CI19" s="45">
        <v>624300</v>
      </c>
      <c r="CJ19" s="42">
        <f>$CI19/$CI7*CJ7</f>
        <v>0</v>
      </c>
      <c r="CK19" s="42">
        <f aca="true" t="shared" si="87" ref="CK19:CV19">$CI19/$CI7*CK7</f>
        <v>0</v>
      </c>
      <c r="CL19" s="61">
        <f t="shared" si="87"/>
        <v>98573.68421052632</v>
      </c>
      <c r="CM19" s="61">
        <f t="shared" si="87"/>
        <v>10952.631578947368</v>
      </c>
      <c r="CN19" s="61">
        <f t="shared" si="87"/>
        <v>87621.05263157895</v>
      </c>
      <c r="CO19" s="61">
        <f t="shared" si="87"/>
        <v>87621.05263157895</v>
      </c>
      <c r="CP19" s="61">
        <f t="shared" si="87"/>
        <v>120478.94736842105</v>
      </c>
      <c r="CQ19" s="61">
        <f t="shared" si="87"/>
        <v>43810.52631578947</v>
      </c>
      <c r="CR19" s="61">
        <f t="shared" si="87"/>
        <v>54763.15789473684</v>
      </c>
      <c r="CS19" s="61">
        <f t="shared" si="87"/>
        <v>98573.68421052632</v>
      </c>
      <c r="CT19" s="61">
        <f t="shared" si="87"/>
        <v>21905.263157894737</v>
      </c>
      <c r="CU19" s="42">
        <f t="shared" si="87"/>
        <v>0</v>
      </c>
      <c r="CV19" s="42">
        <f t="shared" si="87"/>
        <v>0</v>
      </c>
      <c r="CW19" s="42">
        <v>2323400</v>
      </c>
      <c r="CX19" s="42">
        <f>$CW19/$CW7*CX7</f>
        <v>0</v>
      </c>
      <c r="CY19" s="42">
        <f aca="true" t="shared" si="88" ref="CY19:DJ19">$CW19/$CW7*CY7</f>
        <v>0</v>
      </c>
      <c r="CZ19" s="62">
        <f t="shared" si="88"/>
        <v>432260.4651162791</v>
      </c>
      <c r="DA19" s="62">
        <f t="shared" si="88"/>
        <v>0</v>
      </c>
      <c r="DB19" s="62">
        <f t="shared" si="88"/>
        <v>432260.4651162791</v>
      </c>
      <c r="DC19" s="62">
        <f t="shared" si="88"/>
        <v>36021.70542635659</v>
      </c>
      <c r="DD19" s="62">
        <f t="shared" si="88"/>
        <v>468282.17054263566</v>
      </c>
      <c r="DE19" s="62">
        <f t="shared" si="88"/>
        <v>234141.08527131783</v>
      </c>
      <c r="DF19" s="62">
        <f t="shared" si="88"/>
        <v>18010.852713178294</v>
      </c>
      <c r="DG19" s="62">
        <f t="shared" si="88"/>
        <v>360217.05426356586</v>
      </c>
      <c r="DH19" s="62">
        <f t="shared" si="88"/>
        <v>72043.41085271318</v>
      </c>
      <c r="DI19" s="62">
        <f t="shared" si="88"/>
        <v>0</v>
      </c>
      <c r="DJ19" s="62">
        <f t="shared" si="88"/>
        <v>270162.7906976744</v>
      </c>
      <c r="DK19" s="42">
        <v>1179200</v>
      </c>
      <c r="DL19" s="42">
        <f>$DK19/$DK7*DL7</f>
        <v>0</v>
      </c>
      <c r="DM19" s="42">
        <f aca="true" t="shared" si="89" ref="DM19:DX19">$DK19/$DK7*DM7</f>
        <v>0</v>
      </c>
      <c r="DN19" s="62">
        <f t="shared" si="89"/>
        <v>253855.55555555556</v>
      </c>
      <c r="DO19" s="62">
        <f t="shared" si="89"/>
        <v>0</v>
      </c>
      <c r="DP19" s="62">
        <f t="shared" si="89"/>
        <v>253855.55555555556</v>
      </c>
      <c r="DQ19" s="62">
        <f t="shared" si="89"/>
        <v>24566.666666666664</v>
      </c>
      <c r="DR19" s="62">
        <f t="shared" si="89"/>
        <v>237477.77777777778</v>
      </c>
      <c r="DS19" s="62">
        <f t="shared" si="89"/>
        <v>122833.33333333333</v>
      </c>
      <c r="DT19" s="62">
        <f t="shared" si="89"/>
        <v>0</v>
      </c>
      <c r="DU19" s="62">
        <f t="shared" si="89"/>
        <v>139211.1111111111</v>
      </c>
      <c r="DV19" s="62">
        <f t="shared" si="89"/>
        <v>57322.22222222222</v>
      </c>
      <c r="DW19" s="62">
        <f t="shared" si="89"/>
        <v>0</v>
      </c>
      <c r="DX19" s="62">
        <f t="shared" si="89"/>
        <v>90077.77777777778</v>
      </c>
      <c r="DY19" s="42">
        <v>836900</v>
      </c>
      <c r="DZ19" s="42">
        <f>$DY19/$DY7*DZ7</f>
        <v>0</v>
      </c>
      <c r="EA19" s="42">
        <f aca="true" t="shared" si="90" ref="EA19:EL19">$DY19/$DY7*EA7</f>
        <v>0</v>
      </c>
      <c r="EB19" s="62">
        <f t="shared" si="90"/>
        <v>185977.77777777778</v>
      </c>
      <c r="EC19" s="62">
        <f t="shared" si="90"/>
        <v>0</v>
      </c>
      <c r="ED19" s="62">
        <f t="shared" si="90"/>
        <v>185977.77777777778</v>
      </c>
      <c r="EE19" s="62">
        <f t="shared" si="90"/>
        <v>0</v>
      </c>
      <c r="EF19" s="62">
        <f t="shared" si="90"/>
        <v>139483.33333333334</v>
      </c>
      <c r="EG19" s="62">
        <f t="shared" si="90"/>
        <v>158081.1111111111</v>
      </c>
      <c r="EH19" s="62">
        <f t="shared" si="90"/>
        <v>0</v>
      </c>
      <c r="EI19" s="62">
        <f t="shared" si="90"/>
        <v>120885.55555555555</v>
      </c>
      <c r="EJ19" s="62">
        <f t="shared" si="90"/>
        <v>0</v>
      </c>
      <c r="EK19" s="62">
        <f t="shared" si="90"/>
        <v>0</v>
      </c>
      <c r="EL19" s="62">
        <f t="shared" si="90"/>
        <v>46494.444444444445</v>
      </c>
      <c r="EM19" s="42">
        <v>1209000</v>
      </c>
      <c r="EN19" s="42">
        <f>$EM19/$EM7*EN7</f>
        <v>0</v>
      </c>
      <c r="EO19" s="42">
        <f aca="true" t="shared" si="91" ref="EO19:EZ19">$EM19/$EM7*EO7</f>
        <v>0</v>
      </c>
      <c r="EP19" s="42">
        <f t="shared" si="91"/>
        <v>0</v>
      </c>
      <c r="EQ19" s="42">
        <f t="shared" si="91"/>
        <v>0</v>
      </c>
      <c r="ER19" s="42">
        <f t="shared" si="91"/>
        <v>0</v>
      </c>
      <c r="ES19" s="62">
        <f t="shared" si="91"/>
        <v>35133.33333333333</v>
      </c>
      <c r="ET19" s="62">
        <f t="shared" si="91"/>
        <v>438133.3333333333</v>
      </c>
      <c r="EU19" s="62">
        <f t="shared" si="91"/>
        <v>341000</v>
      </c>
      <c r="EV19" s="62">
        <f t="shared" si="91"/>
        <v>43400</v>
      </c>
      <c r="EW19" s="62">
        <f t="shared" si="91"/>
        <v>216999.99999999997</v>
      </c>
      <c r="EX19" s="62">
        <f t="shared" si="91"/>
        <v>49600</v>
      </c>
      <c r="EY19" s="62">
        <f t="shared" si="91"/>
        <v>0</v>
      </c>
      <c r="EZ19" s="62">
        <f t="shared" si="91"/>
        <v>84733.33333333333</v>
      </c>
      <c r="FA19" s="42">
        <v>211700</v>
      </c>
      <c r="FB19" s="42">
        <f>$FA19/$FA7*FB7</f>
        <v>0</v>
      </c>
      <c r="FC19" s="42">
        <f aca="true" t="shared" si="92" ref="FC19:FN19">$FA19/$FA7*FC7</f>
        <v>0</v>
      </c>
      <c r="FD19" s="42">
        <f t="shared" si="92"/>
        <v>0</v>
      </c>
      <c r="FE19" s="42">
        <f t="shared" si="92"/>
        <v>0</v>
      </c>
      <c r="FF19" s="42">
        <f t="shared" si="92"/>
        <v>0</v>
      </c>
      <c r="FG19" s="62">
        <f t="shared" si="92"/>
        <v>25660.60606060606</v>
      </c>
      <c r="FH19" s="62">
        <f t="shared" si="92"/>
        <v>89812.12121212122</v>
      </c>
      <c r="FI19" s="62">
        <f t="shared" si="92"/>
        <v>19245.454545454544</v>
      </c>
      <c r="FJ19" s="62">
        <f t="shared" si="92"/>
        <v>0</v>
      </c>
      <c r="FK19" s="62">
        <f t="shared" si="92"/>
        <v>76981.81818181818</v>
      </c>
      <c r="FL19" s="42">
        <f t="shared" si="92"/>
        <v>0</v>
      </c>
      <c r="FM19" s="42">
        <f t="shared" si="92"/>
        <v>0</v>
      </c>
      <c r="FN19" s="42">
        <f t="shared" si="92"/>
        <v>0</v>
      </c>
    </row>
    <row r="20" spans="1:170" ht="15">
      <c r="A20" s="113" t="s">
        <v>24</v>
      </c>
      <c r="B20" s="114"/>
      <c r="C20" s="47">
        <f>C8+C12</f>
        <v>14433600</v>
      </c>
      <c r="D20" s="48">
        <f aca="true" t="shared" si="93" ref="D20:P20">D8+D12</f>
        <v>0</v>
      </c>
      <c r="E20" s="48">
        <f t="shared" si="93"/>
        <v>0</v>
      </c>
      <c r="F20" s="48">
        <f t="shared" si="93"/>
        <v>5541400</v>
      </c>
      <c r="G20" s="48">
        <f t="shared" si="93"/>
        <v>0</v>
      </c>
      <c r="H20" s="48">
        <f t="shared" si="93"/>
        <v>8892200</v>
      </c>
      <c r="I20" s="48">
        <f t="shared" si="93"/>
        <v>0</v>
      </c>
      <c r="J20" s="48">
        <f t="shared" si="93"/>
        <v>0</v>
      </c>
      <c r="K20" s="48">
        <f t="shared" si="93"/>
        <v>0</v>
      </c>
      <c r="L20" s="48">
        <f t="shared" si="93"/>
        <v>0</v>
      </c>
      <c r="M20" s="48">
        <f t="shared" si="93"/>
        <v>0</v>
      </c>
      <c r="N20" s="48">
        <f t="shared" si="93"/>
        <v>0</v>
      </c>
      <c r="O20" s="48">
        <f t="shared" si="93"/>
        <v>0</v>
      </c>
      <c r="P20" s="48">
        <f t="shared" si="93"/>
        <v>0</v>
      </c>
      <c r="Q20" s="47">
        <f aca="true" t="shared" si="94" ref="Q20:V20">Q8+Q12</f>
        <v>19693000</v>
      </c>
      <c r="R20" s="48">
        <f t="shared" si="94"/>
        <v>0</v>
      </c>
      <c r="S20" s="48">
        <f t="shared" si="94"/>
        <v>0</v>
      </c>
      <c r="T20" s="48">
        <f t="shared" si="94"/>
        <v>6434400</v>
      </c>
      <c r="U20" s="48">
        <f t="shared" si="94"/>
        <v>0</v>
      </c>
      <c r="V20" s="48">
        <f t="shared" si="94"/>
        <v>13258600</v>
      </c>
      <c r="W20" s="48">
        <f aca="true" t="shared" si="95" ref="W20:AD20">W8+W12</f>
        <v>0</v>
      </c>
      <c r="X20" s="48">
        <f t="shared" si="95"/>
        <v>0</v>
      </c>
      <c r="Y20" s="48">
        <f t="shared" si="95"/>
        <v>0</v>
      </c>
      <c r="Z20" s="48">
        <f t="shared" si="95"/>
        <v>0</v>
      </c>
      <c r="AA20" s="48">
        <f t="shared" si="95"/>
        <v>0</v>
      </c>
      <c r="AB20" s="48">
        <f t="shared" si="95"/>
        <v>0</v>
      </c>
      <c r="AC20" s="48">
        <f t="shared" si="95"/>
        <v>0</v>
      </c>
      <c r="AD20" s="48">
        <f t="shared" si="95"/>
        <v>0</v>
      </c>
      <c r="AE20" s="47">
        <f aca="true" t="shared" si="96" ref="AE20:AJ20">AE8+AE12</f>
        <v>1878500</v>
      </c>
      <c r="AF20" s="48">
        <f t="shared" si="96"/>
        <v>0</v>
      </c>
      <c r="AG20" s="48">
        <f t="shared" si="96"/>
        <v>0</v>
      </c>
      <c r="AH20" s="48">
        <f t="shared" si="96"/>
        <v>845600</v>
      </c>
      <c r="AI20" s="48">
        <f t="shared" si="96"/>
        <v>0</v>
      </c>
      <c r="AJ20" s="48">
        <f t="shared" si="96"/>
        <v>1032900</v>
      </c>
      <c r="AK20" s="48">
        <f aca="true" t="shared" si="97" ref="AK20:AR20">AK8+AK12</f>
        <v>0</v>
      </c>
      <c r="AL20" s="48">
        <f t="shared" si="97"/>
        <v>0</v>
      </c>
      <c r="AM20" s="48">
        <f t="shared" si="97"/>
        <v>0</v>
      </c>
      <c r="AN20" s="48">
        <f t="shared" si="97"/>
        <v>0</v>
      </c>
      <c r="AO20" s="48">
        <f t="shared" si="97"/>
        <v>0</v>
      </c>
      <c r="AP20" s="48">
        <f t="shared" si="97"/>
        <v>0</v>
      </c>
      <c r="AQ20" s="48">
        <f t="shared" si="97"/>
        <v>0</v>
      </c>
      <c r="AR20" s="48">
        <f t="shared" si="97"/>
        <v>0</v>
      </c>
      <c r="AS20" s="48">
        <f>AS8+AS12</f>
        <v>7884000</v>
      </c>
      <c r="AT20" s="48">
        <f aca="true" t="shared" si="98" ref="AT20:BF20">AT8+AT12</f>
        <v>0</v>
      </c>
      <c r="AU20" s="48">
        <f t="shared" si="98"/>
        <v>0</v>
      </c>
      <c r="AV20" s="65">
        <f t="shared" si="98"/>
        <v>1423840</v>
      </c>
      <c r="AW20" s="65">
        <f t="shared" si="98"/>
        <v>0</v>
      </c>
      <c r="AX20" s="65">
        <f t="shared" si="98"/>
        <v>1570240</v>
      </c>
      <c r="AY20" s="65">
        <f t="shared" si="98"/>
        <v>288540</v>
      </c>
      <c r="AZ20" s="65">
        <f t="shared" si="98"/>
        <v>1302980</v>
      </c>
      <c r="BA20" s="65">
        <f t="shared" si="98"/>
        <v>1371140</v>
      </c>
      <c r="BB20" s="65">
        <f t="shared" si="98"/>
        <v>195820</v>
      </c>
      <c r="BC20" s="65">
        <f t="shared" si="98"/>
        <v>1298580</v>
      </c>
      <c r="BD20" s="65">
        <f t="shared" si="98"/>
        <v>432860</v>
      </c>
      <c r="BE20" s="48">
        <f t="shared" si="98"/>
        <v>0</v>
      </c>
      <c r="BF20" s="48">
        <f t="shared" si="98"/>
        <v>0</v>
      </c>
      <c r="BG20" s="48">
        <f>BG8+BG12</f>
        <v>5231100</v>
      </c>
      <c r="BH20" s="48">
        <f aca="true" t="shared" si="99" ref="BH20:BT20">BH8+BH12</f>
        <v>0</v>
      </c>
      <c r="BI20" s="48">
        <f t="shared" si="99"/>
        <v>0</v>
      </c>
      <c r="BJ20" s="65">
        <f t="shared" si="99"/>
        <v>1398627.027027027</v>
      </c>
      <c r="BK20" s="65">
        <f t="shared" si="99"/>
        <v>0</v>
      </c>
      <c r="BL20" s="65">
        <f t="shared" si="99"/>
        <v>1656527.027027027</v>
      </c>
      <c r="BM20" s="65">
        <f t="shared" si="99"/>
        <v>136118.9189189189</v>
      </c>
      <c r="BN20" s="65">
        <f t="shared" si="99"/>
        <v>680394.5945945946</v>
      </c>
      <c r="BO20" s="65">
        <f t="shared" si="99"/>
        <v>194218.9189189189</v>
      </c>
      <c r="BP20" s="65">
        <f t="shared" si="99"/>
        <v>194218.9189189189</v>
      </c>
      <c r="BQ20" s="65">
        <f t="shared" si="99"/>
        <v>776775.6756756756</v>
      </c>
      <c r="BR20" s="65">
        <f t="shared" si="99"/>
        <v>194218.9189189189</v>
      </c>
      <c r="BS20" s="48">
        <f t="shared" si="99"/>
        <v>0</v>
      </c>
      <c r="BT20" s="48">
        <f t="shared" si="99"/>
        <v>0</v>
      </c>
      <c r="BU20" s="48">
        <f>BU8+BU12</f>
        <v>11985400</v>
      </c>
      <c r="BV20" s="48">
        <f aca="true" t="shared" si="100" ref="BV20:CH20">BV8+BV12</f>
        <v>0</v>
      </c>
      <c r="BW20" s="48">
        <f t="shared" si="100"/>
        <v>0</v>
      </c>
      <c r="BX20" s="65">
        <f t="shared" si="100"/>
        <v>2608282.7586206896</v>
      </c>
      <c r="BY20" s="65">
        <f t="shared" si="100"/>
        <v>0</v>
      </c>
      <c r="BZ20" s="65">
        <f t="shared" si="100"/>
        <v>3085082.7586206896</v>
      </c>
      <c r="CA20" s="65">
        <f t="shared" si="100"/>
        <v>388631.0344827586</v>
      </c>
      <c r="CB20" s="65">
        <f t="shared" si="100"/>
        <v>3011765.5172413792</v>
      </c>
      <c r="CC20" s="65">
        <f t="shared" si="100"/>
        <v>1442027.5862068967</v>
      </c>
      <c r="CD20" s="65">
        <f t="shared" si="100"/>
        <v>288365.5172413793</v>
      </c>
      <c r="CE20" s="65">
        <f t="shared" si="100"/>
        <v>774096.551724138</v>
      </c>
      <c r="CF20" s="65">
        <f t="shared" si="100"/>
        <v>387148.275862069</v>
      </c>
      <c r="CG20" s="48">
        <f t="shared" si="100"/>
        <v>0</v>
      </c>
      <c r="CH20" s="48">
        <f t="shared" si="100"/>
        <v>0</v>
      </c>
      <c r="CI20" s="48">
        <f>CI8+CI12</f>
        <v>7026000</v>
      </c>
      <c r="CJ20" s="48">
        <f aca="true" t="shared" si="101" ref="CJ20:CV20">CJ8+CJ12</f>
        <v>0</v>
      </c>
      <c r="CK20" s="48">
        <f t="shared" si="101"/>
        <v>0</v>
      </c>
      <c r="CL20" s="65">
        <f t="shared" si="101"/>
        <v>864457.8947368421</v>
      </c>
      <c r="CM20" s="65">
        <f t="shared" si="101"/>
        <v>121917.54385964913</v>
      </c>
      <c r="CN20" s="65">
        <f t="shared" si="101"/>
        <v>975140.350877193</v>
      </c>
      <c r="CO20" s="65">
        <f t="shared" si="101"/>
        <v>796740.350877193</v>
      </c>
      <c r="CP20" s="65">
        <f t="shared" si="101"/>
        <v>1095592.9824561402</v>
      </c>
      <c r="CQ20" s="65">
        <f t="shared" si="101"/>
        <v>471270.1754385965</v>
      </c>
      <c r="CR20" s="65">
        <f t="shared" si="101"/>
        <v>560287.7192982456</v>
      </c>
      <c r="CS20" s="65">
        <f t="shared" si="101"/>
        <v>1751457.8947368423</v>
      </c>
      <c r="CT20" s="65">
        <f t="shared" si="101"/>
        <v>389135.08771929826</v>
      </c>
      <c r="CU20" s="48">
        <f t="shared" si="101"/>
        <v>0</v>
      </c>
      <c r="CV20" s="48">
        <f t="shared" si="101"/>
        <v>0</v>
      </c>
      <c r="CW20" s="48">
        <f>CW8+CW12</f>
        <v>16580600</v>
      </c>
      <c r="CX20" s="48">
        <f aca="true" t="shared" si="102" ref="CX20:DJ20">CX8+CX12</f>
        <v>0</v>
      </c>
      <c r="CY20" s="48">
        <f t="shared" si="102"/>
        <v>0</v>
      </c>
      <c r="CZ20" s="65">
        <f t="shared" si="102"/>
        <v>2761506.976744186</v>
      </c>
      <c r="DA20" s="65">
        <f t="shared" si="102"/>
        <v>0</v>
      </c>
      <c r="DB20" s="65">
        <f t="shared" si="102"/>
        <v>3213306.976744186</v>
      </c>
      <c r="DC20" s="65">
        <f t="shared" si="102"/>
        <v>232425.58139534883</v>
      </c>
      <c r="DD20" s="65">
        <f t="shared" si="102"/>
        <v>3021032.5581395347</v>
      </c>
      <c r="DE20" s="65">
        <f t="shared" si="102"/>
        <v>1763316.2790697673</v>
      </c>
      <c r="DF20" s="65">
        <f t="shared" si="102"/>
        <v>135662.7906976744</v>
      </c>
      <c r="DG20" s="65">
        <f t="shared" si="102"/>
        <v>2642355.8139534886</v>
      </c>
      <c r="DH20" s="65">
        <f t="shared" si="102"/>
        <v>528551.1627906977</v>
      </c>
      <c r="DI20" s="65">
        <f t="shared" si="102"/>
        <v>0</v>
      </c>
      <c r="DJ20" s="65">
        <f t="shared" si="102"/>
        <v>2282441.860465116</v>
      </c>
      <c r="DK20" s="48">
        <f>DK8+DK12</f>
        <v>17976700</v>
      </c>
      <c r="DL20" s="48">
        <f aca="true" t="shared" si="103" ref="DL20:DX20">DL8+DL12</f>
        <v>0</v>
      </c>
      <c r="DM20" s="48">
        <f t="shared" si="103"/>
        <v>0</v>
      </c>
      <c r="DN20" s="65">
        <f t="shared" si="103"/>
        <v>3228368.0555555555</v>
      </c>
      <c r="DO20" s="65">
        <f t="shared" si="103"/>
        <v>0</v>
      </c>
      <c r="DP20" s="65">
        <f t="shared" si="103"/>
        <v>3502268.0555555555</v>
      </c>
      <c r="DQ20" s="65">
        <f t="shared" si="103"/>
        <v>346029.1666666666</v>
      </c>
      <c r="DR20" s="65">
        <f t="shared" si="103"/>
        <v>3344415.2777777775</v>
      </c>
      <c r="DS20" s="65">
        <f t="shared" si="103"/>
        <v>1940145.8333333335</v>
      </c>
      <c r="DT20" s="65">
        <f t="shared" si="103"/>
        <v>0</v>
      </c>
      <c r="DU20" s="65">
        <f t="shared" si="103"/>
        <v>2593298.611111111</v>
      </c>
      <c r="DV20" s="65">
        <f t="shared" si="103"/>
        <v>1067834.722222222</v>
      </c>
      <c r="DW20" s="65">
        <f t="shared" si="103"/>
        <v>0</v>
      </c>
      <c r="DX20" s="65">
        <f t="shared" si="103"/>
        <v>1954340.2777777778</v>
      </c>
      <c r="DY20" s="48">
        <f>DY8+DY12</f>
        <v>9669800</v>
      </c>
      <c r="DZ20" s="48">
        <f aca="true" t="shared" si="104" ref="DZ20:EL20">DZ8+DZ12</f>
        <v>0</v>
      </c>
      <c r="EA20" s="48">
        <f t="shared" si="104"/>
        <v>0</v>
      </c>
      <c r="EB20" s="65">
        <f t="shared" si="104"/>
        <v>1626155.5555555557</v>
      </c>
      <c r="EC20" s="65">
        <f t="shared" si="104"/>
        <v>0</v>
      </c>
      <c r="ED20" s="65">
        <f t="shared" si="104"/>
        <v>2242655.555555556</v>
      </c>
      <c r="EE20" s="65">
        <f t="shared" si="104"/>
        <v>0</v>
      </c>
      <c r="EF20" s="65">
        <f t="shared" si="104"/>
        <v>1421616.666666667</v>
      </c>
      <c r="EG20" s="65">
        <f t="shared" si="104"/>
        <v>1820492.2222222225</v>
      </c>
      <c r="EH20" s="65">
        <f t="shared" si="104"/>
        <v>0</v>
      </c>
      <c r="EI20" s="65">
        <f t="shared" si="104"/>
        <v>1616941.111111111</v>
      </c>
      <c r="EJ20" s="65">
        <f t="shared" si="104"/>
        <v>0</v>
      </c>
      <c r="EK20" s="65">
        <f t="shared" si="104"/>
        <v>0</v>
      </c>
      <c r="EL20" s="65">
        <f t="shared" si="104"/>
        <v>941938.888888889</v>
      </c>
      <c r="EM20" s="48">
        <f>EM8+EM12</f>
        <v>27550300</v>
      </c>
      <c r="EN20" s="48">
        <f aca="true" t="shared" si="105" ref="EN20:EZ20">EN8+EN12</f>
        <v>0</v>
      </c>
      <c r="EO20" s="48">
        <f t="shared" si="105"/>
        <v>0</v>
      </c>
      <c r="EP20" s="48">
        <f t="shared" si="105"/>
        <v>0</v>
      </c>
      <c r="EQ20" s="48">
        <f t="shared" si="105"/>
        <v>0</v>
      </c>
      <c r="ER20" s="48">
        <f t="shared" si="105"/>
        <v>0</v>
      </c>
      <c r="ES20" s="65">
        <f t="shared" si="105"/>
        <v>739492.4786324786</v>
      </c>
      <c r="ET20" s="65">
        <f t="shared" si="105"/>
        <v>9221259.145299144</v>
      </c>
      <c r="EU20" s="65">
        <f t="shared" si="105"/>
        <v>6780056.41025641</v>
      </c>
      <c r="EV20" s="65">
        <f t="shared" si="105"/>
        <v>862967.1794871795</v>
      </c>
      <c r="EW20" s="65">
        <f t="shared" si="105"/>
        <v>5942235.897435897</v>
      </c>
      <c r="EX20" s="65">
        <f t="shared" si="105"/>
        <v>1358248.205128205</v>
      </c>
      <c r="EY20" s="65">
        <f t="shared" si="105"/>
        <v>0</v>
      </c>
      <c r="EZ20" s="65">
        <f t="shared" si="105"/>
        <v>2646040.683760684</v>
      </c>
      <c r="FA20" s="48">
        <f>FA8+FA12</f>
        <v>6357200</v>
      </c>
      <c r="FB20" s="48">
        <f aca="true" t="shared" si="106" ref="FB20:FN20">FB8+FB12</f>
        <v>0</v>
      </c>
      <c r="FC20" s="48">
        <f t="shared" si="106"/>
        <v>0</v>
      </c>
      <c r="FD20" s="48">
        <f t="shared" si="106"/>
        <v>0</v>
      </c>
      <c r="FE20" s="48">
        <f t="shared" si="106"/>
        <v>0</v>
      </c>
      <c r="FF20" s="48">
        <f t="shared" si="106"/>
        <v>0</v>
      </c>
      <c r="FG20" s="65">
        <f t="shared" si="106"/>
        <v>617021.2121212122</v>
      </c>
      <c r="FH20" s="65">
        <f t="shared" si="106"/>
        <v>2159324.2424242427</v>
      </c>
      <c r="FI20" s="65">
        <f t="shared" si="106"/>
        <v>734790.9090909092</v>
      </c>
      <c r="FJ20" s="65">
        <f t="shared" si="106"/>
        <v>0</v>
      </c>
      <c r="FK20" s="65">
        <f t="shared" si="106"/>
        <v>2846063.6363636367</v>
      </c>
      <c r="FL20" s="48">
        <f t="shared" si="106"/>
        <v>0</v>
      </c>
      <c r="FM20" s="48">
        <f t="shared" si="106"/>
        <v>0</v>
      </c>
      <c r="FN20" s="48">
        <f t="shared" si="106"/>
        <v>0</v>
      </c>
    </row>
    <row r="21" spans="1:170" s="53" customFormat="1" ht="15">
      <c r="A21" s="118" t="s">
        <v>31</v>
      </c>
      <c r="B21" s="118"/>
      <c r="C21" s="66"/>
      <c r="D21" s="67" t="e">
        <f>D20/D7</f>
        <v>#DIV/0!</v>
      </c>
      <c r="E21" s="67" t="e">
        <f aca="true" t="shared" si="107" ref="E21:P21">E20/E7</f>
        <v>#DIV/0!</v>
      </c>
      <c r="F21" s="67">
        <f t="shared" si="107"/>
        <v>36942.666666666664</v>
      </c>
      <c r="G21" s="67" t="e">
        <f t="shared" si="107"/>
        <v>#DIV/0!</v>
      </c>
      <c r="H21" s="67">
        <f t="shared" si="107"/>
        <v>59281.333333333336</v>
      </c>
      <c r="I21" s="67" t="e">
        <f t="shared" si="107"/>
        <v>#DIV/0!</v>
      </c>
      <c r="J21" s="67" t="e">
        <f t="shared" si="107"/>
        <v>#DIV/0!</v>
      </c>
      <c r="K21" s="67" t="e">
        <f t="shared" si="107"/>
        <v>#DIV/0!</v>
      </c>
      <c r="L21" s="67" t="e">
        <f t="shared" si="107"/>
        <v>#DIV/0!</v>
      </c>
      <c r="M21" s="67" t="e">
        <f t="shared" si="107"/>
        <v>#DIV/0!</v>
      </c>
      <c r="N21" s="67" t="e">
        <f t="shared" si="107"/>
        <v>#DIV/0!</v>
      </c>
      <c r="O21" s="67" t="e">
        <f t="shared" si="107"/>
        <v>#DIV/0!</v>
      </c>
      <c r="P21" s="67" t="e">
        <f t="shared" si="107"/>
        <v>#DIV/0!</v>
      </c>
      <c r="Q21" s="66"/>
      <c r="R21" s="67" t="e">
        <f aca="true" t="shared" si="108" ref="R21:AD21">R20/R7</f>
        <v>#DIV/0!</v>
      </c>
      <c r="S21" s="67" t="e">
        <f t="shared" si="108"/>
        <v>#DIV/0!</v>
      </c>
      <c r="T21" s="67">
        <f t="shared" si="108"/>
        <v>30640</v>
      </c>
      <c r="U21" s="67" t="e">
        <f t="shared" si="108"/>
        <v>#DIV/0!</v>
      </c>
      <c r="V21" s="67">
        <f t="shared" si="108"/>
        <v>63136.19047619047</v>
      </c>
      <c r="W21" s="67" t="e">
        <f t="shared" si="108"/>
        <v>#DIV/0!</v>
      </c>
      <c r="X21" s="67" t="e">
        <f t="shared" si="108"/>
        <v>#DIV/0!</v>
      </c>
      <c r="Y21" s="67" t="e">
        <f t="shared" si="108"/>
        <v>#DIV/0!</v>
      </c>
      <c r="Z21" s="67" t="e">
        <f t="shared" si="108"/>
        <v>#DIV/0!</v>
      </c>
      <c r="AA21" s="67" t="e">
        <f t="shared" si="108"/>
        <v>#DIV/0!</v>
      </c>
      <c r="AB21" s="67" t="e">
        <f t="shared" si="108"/>
        <v>#DIV/0!</v>
      </c>
      <c r="AC21" s="67" t="e">
        <f t="shared" si="108"/>
        <v>#DIV/0!</v>
      </c>
      <c r="AD21" s="67" t="e">
        <f t="shared" si="108"/>
        <v>#DIV/0!</v>
      </c>
      <c r="AE21" s="66"/>
      <c r="AF21" s="67" t="e">
        <f aca="true" t="shared" si="109" ref="AF21:AN21">AF20/AF7</f>
        <v>#DIV/0!</v>
      </c>
      <c r="AG21" s="67" t="e">
        <f t="shared" si="109"/>
        <v>#DIV/0!</v>
      </c>
      <c r="AH21" s="67">
        <f t="shared" si="109"/>
        <v>70466.66666666667</v>
      </c>
      <c r="AI21" s="67" t="e">
        <f t="shared" si="109"/>
        <v>#DIV/0!</v>
      </c>
      <c r="AJ21" s="67">
        <f t="shared" si="109"/>
        <v>86075</v>
      </c>
      <c r="AK21" s="67" t="e">
        <f t="shared" si="109"/>
        <v>#DIV/0!</v>
      </c>
      <c r="AL21" s="67" t="e">
        <f t="shared" si="109"/>
        <v>#DIV/0!</v>
      </c>
      <c r="AM21" s="67" t="e">
        <f t="shared" si="109"/>
        <v>#DIV/0!</v>
      </c>
      <c r="AN21" s="67" t="e">
        <f t="shared" si="109"/>
        <v>#DIV/0!</v>
      </c>
      <c r="AO21" s="66"/>
      <c r="AP21" s="67" t="e">
        <f>AP20/AP7</f>
        <v>#DIV/0!</v>
      </c>
      <c r="AQ21" s="67" t="e">
        <f>AQ20/AQ7</f>
        <v>#DIV/0!</v>
      </c>
      <c r="AR21" s="67" t="e">
        <f>AR20/AR7</f>
        <v>#DIV/0!</v>
      </c>
      <c r="AS21" s="66"/>
      <c r="AT21" s="67" t="e">
        <f aca="true" t="shared" si="110" ref="AT21:BH21">AT20/AT7</f>
        <v>#DIV/0!</v>
      </c>
      <c r="AU21" s="67" t="e">
        <f t="shared" si="110"/>
        <v>#DIV/0!</v>
      </c>
      <c r="AV21" s="67">
        <f t="shared" si="110"/>
        <v>118653.33333333333</v>
      </c>
      <c r="AW21" s="67" t="e">
        <f t="shared" si="110"/>
        <v>#DIV/0!</v>
      </c>
      <c r="AX21" s="67">
        <f t="shared" si="110"/>
        <v>130853.33333333333</v>
      </c>
      <c r="AY21" s="67">
        <f t="shared" si="110"/>
        <v>144270</v>
      </c>
      <c r="AZ21" s="67">
        <f t="shared" si="110"/>
        <v>144775.55555555556</v>
      </c>
      <c r="BA21" s="67">
        <f t="shared" si="110"/>
        <v>195877.14285714287</v>
      </c>
      <c r="BB21" s="67">
        <f t="shared" si="110"/>
        <v>195820</v>
      </c>
      <c r="BC21" s="67">
        <f t="shared" si="110"/>
        <v>144286.66666666666</v>
      </c>
      <c r="BD21" s="67">
        <f t="shared" si="110"/>
        <v>144286.66666666666</v>
      </c>
      <c r="BE21" s="67" t="e">
        <f t="shared" si="110"/>
        <v>#DIV/0!</v>
      </c>
      <c r="BF21" s="67" t="e">
        <f t="shared" si="110"/>
        <v>#DIV/0!</v>
      </c>
      <c r="BG21" s="67">
        <f t="shared" si="110"/>
        <v>141381.0810810811</v>
      </c>
      <c r="BH21" s="67" t="e">
        <f t="shared" si="110"/>
        <v>#DIV/0!</v>
      </c>
      <c r="BI21" s="67" t="e">
        <f aca="true" t="shared" si="111" ref="BI21:BR21">BI20/BI7</f>
        <v>#DIV/0!</v>
      </c>
      <c r="BJ21" s="67">
        <f t="shared" si="111"/>
        <v>116552.25225225225</v>
      </c>
      <c r="BK21" s="67" t="e">
        <f t="shared" si="111"/>
        <v>#DIV/0!</v>
      </c>
      <c r="BL21" s="67">
        <f t="shared" si="111"/>
        <v>138043.9189189189</v>
      </c>
      <c r="BM21" s="67">
        <f t="shared" si="111"/>
        <v>136118.9189189189</v>
      </c>
      <c r="BN21" s="67">
        <f t="shared" si="111"/>
        <v>136078.9189189189</v>
      </c>
      <c r="BO21" s="67">
        <f t="shared" si="111"/>
        <v>194218.9189189189</v>
      </c>
      <c r="BP21" s="67">
        <f t="shared" si="111"/>
        <v>194218.9189189189</v>
      </c>
      <c r="BQ21" s="67">
        <f t="shared" si="111"/>
        <v>194193.9189189189</v>
      </c>
      <c r="BR21" s="67">
        <f t="shared" si="111"/>
        <v>194218.9189189189</v>
      </c>
      <c r="BS21" s="67" t="e">
        <f>BS20/BS7</f>
        <v>#DIV/0!</v>
      </c>
      <c r="BT21" s="67" t="e">
        <f>BT20/BT7</f>
        <v>#DIV/0!</v>
      </c>
      <c r="BU21" s="66"/>
      <c r="BV21" s="67" t="e">
        <f>BV20/BV7</f>
        <v>#DIV/0!</v>
      </c>
      <c r="BW21" s="67" t="e">
        <f aca="true" t="shared" si="112" ref="BW21:CH21">BW20/BW7</f>
        <v>#DIV/0!</v>
      </c>
      <c r="BX21" s="67">
        <f t="shared" si="112"/>
        <v>86942.75862068965</v>
      </c>
      <c r="BY21" s="67" t="e">
        <f t="shared" si="112"/>
        <v>#DIV/0!</v>
      </c>
      <c r="BZ21" s="67">
        <f t="shared" si="112"/>
        <v>102836.09195402298</v>
      </c>
      <c r="CA21" s="67">
        <f t="shared" si="112"/>
        <v>97157.75862068965</v>
      </c>
      <c r="CB21" s="67">
        <f t="shared" si="112"/>
        <v>97153.72636262514</v>
      </c>
      <c r="CC21" s="67">
        <f t="shared" si="112"/>
        <v>144202.75862068968</v>
      </c>
      <c r="CD21" s="67">
        <f t="shared" si="112"/>
        <v>144182.75862068965</v>
      </c>
      <c r="CE21" s="67">
        <f t="shared" si="112"/>
        <v>129016.091954023</v>
      </c>
      <c r="CF21" s="67">
        <f t="shared" si="112"/>
        <v>129049.42528735632</v>
      </c>
      <c r="CG21" s="67" t="e">
        <f t="shared" si="112"/>
        <v>#DIV/0!</v>
      </c>
      <c r="CH21" s="67" t="e">
        <f t="shared" si="112"/>
        <v>#DIV/0!</v>
      </c>
      <c r="CI21" s="66"/>
      <c r="CJ21" s="67" t="e">
        <f>CJ20/CJ7</f>
        <v>#DIV/0!</v>
      </c>
      <c r="CK21" s="67" t="e">
        <f aca="true" t="shared" si="113" ref="CK21:CV21">CK20/CK7</f>
        <v>#DIV/0!</v>
      </c>
      <c r="CL21" s="67">
        <f t="shared" si="113"/>
        <v>96050.87719298246</v>
      </c>
      <c r="CM21" s="67">
        <f t="shared" si="113"/>
        <v>121917.54385964913</v>
      </c>
      <c r="CN21" s="67">
        <f t="shared" si="113"/>
        <v>121892.54385964913</v>
      </c>
      <c r="CO21" s="67">
        <f t="shared" si="113"/>
        <v>99592.54385964913</v>
      </c>
      <c r="CP21" s="67">
        <f t="shared" si="113"/>
        <v>99599.36204146729</v>
      </c>
      <c r="CQ21" s="67">
        <f t="shared" si="113"/>
        <v>117817.54385964913</v>
      </c>
      <c r="CR21" s="67">
        <f t="shared" si="113"/>
        <v>112057.54385964913</v>
      </c>
      <c r="CS21" s="67">
        <f t="shared" si="113"/>
        <v>194606.43274853803</v>
      </c>
      <c r="CT21" s="67">
        <f t="shared" si="113"/>
        <v>194567.54385964913</v>
      </c>
      <c r="CU21" s="67" t="e">
        <f t="shared" si="113"/>
        <v>#DIV/0!</v>
      </c>
      <c r="CV21" s="67" t="e">
        <f t="shared" si="113"/>
        <v>#DIV/0!</v>
      </c>
      <c r="CW21" s="66"/>
      <c r="CX21" s="67" t="e">
        <f>CX20/CX7</f>
        <v>#DIV/0!</v>
      </c>
      <c r="CY21" s="67" t="e">
        <f aca="true" t="shared" si="114" ref="CY21:DJ21">CY20/CY7</f>
        <v>#DIV/0!</v>
      </c>
      <c r="CZ21" s="67">
        <f t="shared" si="114"/>
        <v>115062.79069767443</v>
      </c>
      <c r="DA21" s="67" t="e">
        <f t="shared" si="114"/>
        <v>#DIV/0!</v>
      </c>
      <c r="DB21" s="67">
        <f t="shared" si="114"/>
        <v>133887.7906976744</v>
      </c>
      <c r="DC21" s="67">
        <f t="shared" si="114"/>
        <v>116212.79069767441</v>
      </c>
      <c r="DD21" s="67">
        <f t="shared" si="114"/>
        <v>116193.55992844365</v>
      </c>
      <c r="DE21" s="67">
        <f t="shared" si="114"/>
        <v>135639.71377459748</v>
      </c>
      <c r="DF21" s="67">
        <f t="shared" si="114"/>
        <v>135662.7906976744</v>
      </c>
      <c r="DG21" s="67">
        <f t="shared" si="114"/>
        <v>132117.79069767444</v>
      </c>
      <c r="DH21" s="67">
        <f t="shared" si="114"/>
        <v>132137.7906976744</v>
      </c>
      <c r="DI21" s="67" t="e">
        <f t="shared" si="114"/>
        <v>#DIV/0!</v>
      </c>
      <c r="DJ21" s="67">
        <f t="shared" si="114"/>
        <v>152162.79069767438</v>
      </c>
      <c r="DK21" s="66"/>
      <c r="DL21" s="67" t="e">
        <f>DL20/DL7</f>
        <v>#DIV/0!</v>
      </c>
      <c r="DM21" s="67" t="e">
        <f aca="true" t="shared" si="115" ref="DM21:DV21">DM20/DM7</f>
        <v>#DIV/0!</v>
      </c>
      <c r="DN21" s="67">
        <f t="shared" si="115"/>
        <v>104140.90501792115</v>
      </c>
      <c r="DO21" s="67" t="e">
        <f t="shared" si="115"/>
        <v>#DIV/0!</v>
      </c>
      <c r="DP21" s="67">
        <f t="shared" si="115"/>
        <v>112976.38888888889</v>
      </c>
      <c r="DQ21" s="67">
        <f t="shared" si="115"/>
        <v>115343.05555555555</v>
      </c>
      <c r="DR21" s="67">
        <f t="shared" si="115"/>
        <v>115324.66475095785</v>
      </c>
      <c r="DS21" s="67">
        <f t="shared" si="115"/>
        <v>129343.05555555556</v>
      </c>
      <c r="DT21" s="67" t="e">
        <f t="shared" si="115"/>
        <v>#DIV/0!</v>
      </c>
      <c r="DU21" s="67">
        <f t="shared" si="115"/>
        <v>152546.977124183</v>
      </c>
      <c r="DV21" s="67">
        <f t="shared" si="115"/>
        <v>152547.81746031743</v>
      </c>
      <c r="DW21" s="67" t="e">
        <f>DW20/DW7</f>
        <v>#DIV/0!</v>
      </c>
      <c r="DX21" s="67">
        <f>DX20/DX7</f>
        <v>177667.29797979796</v>
      </c>
      <c r="DY21" s="66"/>
      <c r="DZ21" s="67" t="e">
        <f>DZ20/DZ7</f>
        <v>#DIV/0!</v>
      </c>
      <c r="EA21" s="67" t="e">
        <f aca="true" t="shared" si="116" ref="EA21:EL21">EA20/EA7</f>
        <v>#DIV/0!</v>
      </c>
      <c r="EB21" s="67">
        <f t="shared" si="116"/>
        <v>81307.77777777778</v>
      </c>
      <c r="EC21" s="67" t="e">
        <f t="shared" si="116"/>
        <v>#DIV/0!</v>
      </c>
      <c r="ED21" s="67">
        <f t="shared" si="116"/>
        <v>112132.7777777778</v>
      </c>
      <c r="EE21" s="67" t="e">
        <f t="shared" si="116"/>
        <v>#DIV/0!</v>
      </c>
      <c r="EF21" s="67">
        <f t="shared" si="116"/>
        <v>94774.44444444447</v>
      </c>
      <c r="EG21" s="67">
        <f t="shared" si="116"/>
        <v>107087.7777777778</v>
      </c>
      <c r="EH21" s="67" t="e">
        <f t="shared" si="116"/>
        <v>#DIV/0!</v>
      </c>
      <c r="EI21" s="67">
        <f t="shared" si="116"/>
        <v>124380.08547008547</v>
      </c>
      <c r="EJ21" s="67" t="e">
        <f t="shared" si="116"/>
        <v>#DIV/0!</v>
      </c>
      <c r="EK21" s="67" t="e">
        <f t="shared" si="116"/>
        <v>#DIV/0!</v>
      </c>
      <c r="EL21" s="67">
        <f t="shared" si="116"/>
        <v>188387.7777777778</v>
      </c>
      <c r="EM21" s="66"/>
      <c r="EN21" s="67" t="e">
        <f>EN20/EN7</f>
        <v>#DIV/0!</v>
      </c>
      <c r="EO21" s="67" t="e">
        <f aca="true" t="shared" si="117" ref="EO21:EZ21">EO20/EO7</f>
        <v>#DIV/0!</v>
      </c>
      <c r="EP21" s="67" t="e">
        <f t="shared" si="117"/>
        <v>#DIV/0!</v>
      </c>
      <c r="EQ21" s="67" t="e">
        <f t="shared" si="117"/>
        <v>#DIV/0!</v>
      </c>
      <c r="ER21" s="67" t="e">
        <f t="shared" si="117"/>
        <v>#DIV/0!</v>
      </c>
      <c r="ES21" s="67">
        <f t="shared" si="117"/>
        <v>43499.55756661639</v>
      </c>
      <c r="ET21" s="67">
        <f t="shared" si="117"/>
        <v>43496.50540235445</v>
      </c>
      <c r="EU21" s="67">
        <f t="shared" si="117"/>
        <v>41091.25097125097</v>
      </c>
      <c r="EV21" s="67">
        <f t="shared" si="117"/>
        <v>41093.67521367521</v>
      </c>
      <c r="EW21" s="67">
        <f t="shared" si="117"/>
        <v>56592.72283272283</v>
      </c>
      <c r="EX21" s="67">
        <f t="shared" si="117"/>
        <v>56593.67521367521</v>
      </c>
      <c r="EY21" s="67" t="e">
        <f t="shared" si="117"/>
        <v>#DIV/0!</v>
      </c>
      <c r="EZ21" s="67">
        <f t="shared" si="117"/>
        <v>64537.57765269961</v>
      </c>
      <c r="FA21" s="66"/>
      <c r="FB21" s="67" t="e">
        <f>FB20/FB7</f>
        <v>#DIV/0!</v>
      </c>
      <c r="FC21" s="67" t="e">
        <f aca="true" t="shared" si="118" ref="FC21:FN21">FC20/FC7</f>
        <v>#DIV/0!</v>
      </c>
      <c r="FD21" s="67" t="e">
        <f t="shared" si="118"/>
        <v>#DIV/0!</v>
      </c>
      <c r="FE21" s="67" t="e">
        <f t="shared" si="118"/>
        <v>#DIV/0!</v>
      </c>
      <c r="FF21" s="67" t="e">
        <f t="shared" si="118"/>
        <v>#DIV/0!</v>
      </c>
      <c r="FG21" s="67">
        <f t="shared" si="118"/>
        <v>154255.30303030304</v>
      </c>
      <c r="FH21" s="67">
        <f t="shared" si="118"/>
        <v>154237.4458874459</v>
      </c>
      <c r="FI21" s="67">
        <f t="shared" si="118"/>
        <v>244930.30303030307</v>
      </c>
      <c r="FJ21" s="67" t="e">
        <f t="shared" si="118"/>
        <v>#DIV/0!</v>
      </c>
      <c r="FK21" s="67">
        <f t="shared" si="118"/>
        <v>237171.96969696973</v>
      </c>
      <c r="FL21" s="67" t="e">
        <f t="shared" si="118"/>
        <v>#DIV/0!</v>
      </c>
      <c r="FM21" s="67" t="e">
        <f t="shared" si="118"/>
        <v>#DIV/0!</v>
      </c>
      <c r="FN21" s="67" t="e">
        <f t="shared" si="118"/>
        <v>#DIV/0!</v>
      </c>
    </row>
    <row r="22" spans="1:170" ht="36" customHeight="1">
      <c r="A22" s="50"/>
      <c r="B22" s="50"/>
      <c r="C22" s="110" t="s">
        <v>87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2"/>
    </row>
    <row r="23" spans="1:170" ht="15" customHeight="1">
      <c r="A23" s="106" t="s">
        <v>12</v>
      </c>
      <c r="B23" s="106"/>
      <c r="C23" s="119" t="s">
        <v>74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 t="s">
        <v>75</v>
      </c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5" t="s">
        <v>76</v>
      </c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15" t="s">
        <v>77</v>
      </c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7"/>
      <c r="BG23" s="115" t="s">
        <v>78</v>
      </c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7"/>
      <c r="BU23" s="115" t="s">
        <v>79</v>
      </c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7"/>
      <c r="CI23" s="115" t="s">
        <v>80</v>
      </c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7"/>
      <c r="CW23" s="115" t="s">
        <v>81</v>
      </c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7"/>
      <c r="DK23" s="107" t="s">
        <v>82</v>
      </c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9"/>
      <c r="DY23" s="107" t="s">
        <v>83</v>
      </c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9"/>
      <c r="EM23" s="107" t="s">
        <v>84</v>
      </c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9"/>
      <c r="FA23" s="107" t="s">
        <v>85</v>
      </c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9"/>
    </row>
    <row r="24" spans="1:170" ht="15">
      <c r="A24" s="51"/>
      <c r="B24" s="51"/>
      <c r="C24" s="51"/>
      <c r="D24" s="51" t="s">
        <v>21</v>
      </c>
      <c r="E24" s="51" t="s">
        <v>63</v>
      </c>
      <c r="F24" s="52" t="s">
        <v>22</v>
      </c>
      <c r="G24" s="52" t="s">
        <v>23</v>
      </c>
      <c r="H24" s="52" t="s">
        <v>64</v>
      </c>
      <c r="I24" s="51" t="s">
        <v>65</v>
      </c>
      <c r="J24" s="51" t="s">
        <v>66</v>
      </c>
      <c r="K24" s="51" t="s">
        <v>67</v>
      </c>
      <c r="L24" s="51" t="s">
        <v>68</v>
      </c>
      <c r="M24" s="51" t="s">
        <v>69</v>
      </c>
      <c r="N24" s="51" t="s">
        <v>70</v>
      </c>
      <c r="O24" s="51" t="s">
        <v>71</v>
      </c>
      <c r="P24" s="51" t="s">
        <v>72</v>
      </c>
      <c r="Q24" s="51"/>
      <c r="R24" s="51" t="s">
        <v>21</v>
      </c>
      <c r="S24" s="51" t="s">
        <v>63</v>
      </c>
      <c r="T24" s="52" t="s">
        <v>22</v>
      </c>
      <c r="U24" s="52" t="s">
        <v>23</v>
      </c>
      <c r="V24" s="52" t="s">
        <v>64</v>
      </c>
      <c r="W24" s="51" t="s">
        <v>65</v>
      </c>
      <c r="X24" s="51" t="s">
        <v>66</v>
      </c>
      <c r="Y24" s="51" t="s">
        <v>67</v>
      </c>
      <c r="Z24" s="51" t="s">
        <v>68</v>
      </c>
      <c r="AA24" s="51" t="s">
        <v>69</v>
      </c>
      <c r="AB24" s="51" t="s">
        <v>70</v>
      </c>
      <c r="AC24" s="51" t="s">
        <v>71</v>
      </c>
      <c r="AD24" s="51" t="s">
        <v>72</v>
      </c>
      <c r="AE24" s="51"/>
      <c r="AF24" s="51" t="s">
        <v>21</v>
      </c>
      <c r="AG24" s="51" t="s">
        <v>63</v>
      </c>
      <c r="AH24" s="52" t="s">
        <v>22</v>
      </c>
      <c r="AI24" s="52" t="s">
        <v>23</v>
      </c>
      <c r="AJ24" s="52" t="s">
        <v>64</v>
      </c>
      <c r="AK24" s="51" t="s">
        <v>65</v>
      </c>
      <c r="AL24" s="51" t="s">
        <v>66</v>
      </c>
      <c r="AM24" s="51" t="s">
        <v>67</v>
      </c>
      <c r="AN24" s="51" t="s">
        <v>68</v>
      </c>
      <c r="AO24" s="51" t="s">
        <v>69</v>
      </c>
      <c r="AP24" s="51" t="s">
        <v>70</v>
      </c>
      <c r="AQ24" s="51" t="s">
        <v>71</v>
      </c>
      <c r="AR24" s="51" t="s">
        <v>72</v>
      </c>
      <c r="AS24" s="51"/>
      <c r="AT24" s="51" t="s">
        <v>21</v>
      </c>
      <c r="AU24" s="51" t="s">
        <v>63</v>
      </c>
      <c r="AV24" s="51" t="s">
        <v>22</v>
      </c>
      <c r="AW24" s="51" t="s">
        <v>23</v>
      </c>
      <c r="AX24" s="51" t="s">
        <v>64</v>
      </c>
      <c r="AY24" s="51" t="s">
        <v>65</v>
      </c>
      <c r="AZ24" s="51" t="s">
        <v>66</v>
      </c>
      <c r="BA24" s="51" t="s">
        <v>67</v>
      </c>
      <c r="BB24" s="51" t="s">
        <v>68</v>
      </c>
      <c r="BC24" s="51" t="s">
        <v>69</v>
      </c>
      <c r="BD24" s="51" t="s">
        <v>70</v>
      </c>
      <c r="BE24" s="51" t="s">
        <v>71</v>
      </c>
      <c r="BF24" s="51" t="s">
        <v>72</v>
      </c>
      <c r="BG24" s="51"/>
      <c r="BH24" s="51" t="s">
        <v>21</v>
      </c>
      <c r="BI24" s="51" t="s">
        <v>63</v>
      </c>
      <c r="BJ24" s="51" t="s">
        <v>22</v>
      </c>
      <c r="BK24" s="51" t="s">
        <v>23</v>
      </c>
      <c r="BL24" s="51" t="s">
        <v>64</v>
      </c>
      <c r="BM24" s="51" t="s">
        <v>65</v>
      </c>
      <c r="BN24" s="51" t="s">
        <v>66</v>
      </c>
      <c r="BO24" s="51" t="s">
        <v>67</v>
      </c>
      <c r="BP24" s="51" t="s">
        <v>68</v>
      </c>
      <c r="BQ24" s="51" t="s">
        <v>69</v>
      </c>
      <c r="BR24" s="51" t="s">
        <v>70</v>
      </c>
      <c r="BS24" s="51" t="s">
        <v>71</v>
      </c>
      <c r="BT24" s="51" t="s">
        <v>72</v>
      </c>
      <c r="BU24" s="51"/>
      <c r="BV24" s="51" t="s">
        <v>21</v>
      </c>
      <c r="BW24" s="51" t="s">
        <v>63</v>
      </c>
      <c r="BX24" s="51" t="s">
        <v>22</v>
      </c>
      <c r="BY24" s="51" t="s">
        <v>23</v>
      </c>
      <c r="BZ24" s="51" t="s">
        <v>64</v>
      </c>
      <c r="CA24" s="51" t="s">
        <v>65</v>
      </c>
      <c r="CB24" s="51" t="s">
        <v>66</v>
      </c>
      <c r="CC24" s="51" t="s">
        <v>67</v>
      </c>
      <c r="CD24" s="51" t="s">
        <v>68</v>
      </c>
      <c r="CE24" s="51" t="s">
        <v>69</v>
      </c>
      <c r="CF24" s="51" t="s">
        <v>70</v>
      </c>
      <c r="CG24" s="51" t="s">
        <v>71</v>
      </c>
      <c r="CH24" s="51" t="s">
        <v>72</v>
      </c>
      <c r="CI24" s="51"/>
      <c r="CJ24" s="51" t="s">
        <v>21</v>
      </c>
      <c r="CK24" s="51" t="s">
        <v>63</v>
      </c>
      <c r="CL24" s="51" t="s">
        <v>22</v>
      </c>
      <c r="CM24" s="51" t="s">
        <v>23</v>
      </c>
      <c r="CN24" s="51" t="s">
        <v>64</v>
      </c>
      <c r="CO24" s="51" t="s">
        <v>65</v>
      </c>
      <c r="CP24" s="51" t="s">
        <v>66</v>
      </c>
      <c r="CQ24" s="51" t="s">
        <v>67</v>
      </c>
      <c r="CR24" s="51" t="s">
        <v>68</v>
      </c>
      <c r="CS24" s="51" t="s">
        <v>69</v>
      </c>
      <c r="CT24" s="51" t="s">
        <v>70</v>
      </c>
      <c r="CU24" s="51" t="s">
        <v>71</v>
      </c>
      <c r="CV24" s="51" t="s">
        <v>72</v>
      </c>
      <c r="CW24" s="51"/>
      <c r="CX24" s="51" t="s">
        <v>21</v>
      </c>
      <c r="CY24" s="51" t="s">
        <v>63</v>
      </c>
      <c r="CZ24" s="51" t="s">
        <v>22</v>
      </c>
      <c r="DA24" s="51" t="s">
        <v>23</v>
      </c>
      <c r="DB24" s="51" t="s">
        <v>64</v>
      </c>
      <c r="DC24" s="51" t="s">
        <v>65</v>
      </c>
      <c r="DD24" s="51" t="s">
        <v>66</v>
      </c>
      <c r="DE24" s="51" t="s">
        <v>67</v>
      </c>
      <c r="DF24" s="51" t="s">
        <v>68</v>
      </c>
      <c r="DG24" s="51" t="s">
        <v>69</v>
      </c>
      <c r="DH24" s="51" t="s">
        <v>70</v>
      </c>
      <c r="DI24" s="51" t="s">
        <v>71</v>
      </c>
      <c r="DJ24" s="51" t="s">
        <v>72</v>
      </c>
      <c r="DK24" s="51"/>
      <c r="DL24" s="51" t="s">
        <v>21</v>
      </c>
      <c r="DM24" s="51" t="s">
        <v>63</v>
      </c>
      <c r="DN24" s="51" t="s">
        <v>22</v>
      </c>
      <c r="DO24" s="51" t="s">
        <v>23</v>
      </c>
      <c r="DP24" s="51" t="s">
        <v>64</v>
      </c>
      <c r="DQ24" s="51" t="s">
        <v>65</v>
      </c>
      <c r="DR24" s="51" t="s">
        <v>66</v>
      </c>
      <c r="DS24" s="51" t="s">
        <v>67</v>
      </c>
      <c r="DT24" s="51" t="s">
        <v>68</v>
      </c>
      <c r="DU24" s="51" t="s">
        <v>69</v>
      </c>
      <c r="DV24" s="51" t="s">
        <v>70</v>
      </c>
      <c r="DW24" s="51" t="s">
        <v>71</v>
      </c>
      <c r="DX24" s="51" t="s">
        <v>72</v>
      </c>
      <c r="DY24" s="51"/>
      <c r="DZ24" s="51" t="s">
        <v>21</v>
      </c>
      <c r="EA24" s="51" t="s">
        <v>63</v>
      </c>
      <c r="EB24" s="51" t="s">
        <v>22</v>
      </c>
      <c r="EC24" s="51" t="s">
        <v>23</v>
      </c>
      <c r="ED24" s="51" t="s">
        <v>64</v>
      </c>
      <c r="EE24" s="51" t="s">
        <v>65</v>
      </c>
      <c r="EF24" s="51" t="s">
        <v>66</v>
      </c>
      <c r="EG24" s="51" t="s">
        <v>67</v>
      </c>
      <c r="EH24" s="51" t="s">
        <v>68</v>
      </c>
      <c r="EI24" s="51" t="s">
        <v>69</v>
      </c>
      <c r="EJ24" s="51" t="s">
        <v>70</v>
      </c>
      <c r="EK24" s="51" t="s">
        <v>71</v>
      </c>
      <c r="EL24" s="51" t="s">
        <v>72</v>
      </c>
      <c r="EM24" s="51"/>
      <c r="EN24" s="51" t="s">
        <v>21</v>
      </c>
      <c r="EO24" s="51" t="s">
        <v>63</v>
      </c>
      <c r="EP24" s="51" t="s">
        <v>22</v>
      </c>
      <c r="EQ24" s="51" t="s">
        <v>23</v>
      </c>
      <c r="ER24" s="51" t="s">
        <v>64</v>
      </c>
      <c r="ES24" s="51" t="s">
        <v>65</v>
      </c>
      <c r="ET24" s="51" t="s">
        <v>66</v>
      </c>
      <c r="EU24" s="51" t="s">
        <v>67</v>
      </c>
      <c r="EV24" s="51" t="s">
        <v>68</v>
      </c>
      <c r="EW24" s="51" t="s">
        <v>69</v>
      </c>
      <c r="EX24" s="51" t="s">
        <v>70</v>
      </c>
      <c r="EY24" s="51" t="s">
        <v>71</v>
      </c>
      <c r="EZ24" s="51" t="s">
        <v>72</v>
      </c>
      <c r="FA24" s="51"/>
      <c r="FB24" s="51" t="s">
        <v>21</v>
      </c>
      <c r="FC24" s="51" t="s">
        <v>63</v>
      </c>
      <c r="FD24" s="51" t="s">
        <v>22</v>
      </c>
      <c r="FE24" s="51" t="s">
        <v>23</v>
      </c>
      <c r="FF24" s="51" t="s">
        <v>64</v>
      </c>
      <c r="FG24" s="51" t="s">
        <v>65</v>
      </c>
      <c r="FH24" s="51" t="s">
        <v>66</v>
      </c>
      <c r="FI24" s="51" t="s">
        <v>67</v>
      </c>
      <c r="FJ24" s="51" t="s">
        <v>68</v>
      </c>
      <c r="FK24" s="51" t="s">
        <v>69</v>
      </c>
      <c r="FL24" s="51" t="s">
        <v>70</v>
      </c>
      <c r="FM24" s="51" t="s">
        <v>71</v>
      </c>
      <c r="FN24" s="51" t="s">
        <v>72</v>
      </c>
    </row>
    <row r="25" spans="1:170" ht="50.25" customHeight="1">
      <c r="A25" s="54" t="s">
        <v>14</v>
      </c>
      <c r="B25" s="54" t="s">
        <v>0</v>
      </c>
      <c r="C25" s="46"/>
      <c r="D25" s="68" t="e">
        <f aca="true" t="shared" si="119" ref="D25:D37">D8/$D$7</f>
        <v>#DIV/0!</v>
      </c>
      <c r="E25" s="68" t="e">
        <f aca="true" t="shared" si="120" ref="E25:E37">E8/$E$7</f>
        <v>#DIV/0!</v>
      </c>
      <c r="F25" s="68">
        <f>F8/$F$7</f>
        <v>23822</v>
      </c>
      <c r="G25" s="68" t="e">
        <f>G8/$G$7</f>
        <v>#DIV/0!</v>
      </c>
      <c r="H25" s="69">
        <f>H8/$H$7</f>
        <v>46161.333333333336</v>
      </c>
      <c r="I25" s="68" t="e">
        <f>I8/$I$7</f>
        <v>#DIV/0!</v>
      </c>
      <c r="J25" s="68" t="e">
        <f>J8/$J$7</f>
        <v>#DIV/0!</v>
      </c>
      <c r="K25" s="68" t="e">
        <f>K8/$K$7</f>
        <v>#DIV/0!</v>
      </c>
      <c r="L25" s="68" t="e">
        <f>L8/$L$7</f>
        <v>#DIV/0!</v>
      </c>
      <c r="M25" s="68" t="e">
        <f>M8/$M$7</f>
        <v>#DIV/0!</v>
      </c>
      <c r="N25" s="68" t="e">
        <f>N8/$N$7</f>
        <v>#DIV/0!</v>
      </c>
      <c r="O25" s="68" t="e">
        <f>O8/$O$7</f>
        <v>#DIV/0!</v>
      </c>
      <c r="P25" s="68" t="e">
        <f>P8/$P$7</f>
        <v>#DIV/0!</v>
      </c>
      <c r="Q25" s="46"/>
      <c r="R25" s="68" t="e">
        <f>R8/$R$7</f>
        <v>#DIV/0!</v>
      </c>
      <c r="S25" s="68" t="e">
        <f>S8/$S$7</f>
        <v>#DIV/0!</v>
      </c>
      <c r="T25" s="69">
        <f>T8/$T$7</f>
        <v>19545.238095238095</v>
      </c>
      <c r="U25" s="68" t="e">
        <f>U8/$U$7</f>
        <v>#DIV/0!</v>
      </c>
      <c r="V25" s="68">
        <f>V8/$V$7</f>
        <v>52041.42857142857</v>
      </c>
      <c r="W25" s="68" t="e">
        <f>W8/$W$7</f>
        <v>#DIV/0!</v>
      </c>
      <c r="X25" s="68" t="e">
        <f>X8/$X$7</f>
        <v>#DIV/0!</v>
      </c>
      <c r="Y25" s="68" t="e">
        <f>Y8/$Y$7</f>
        <v>#DIV/0!</v>
      </c>
      <c r="Z25" s="68" t="e">
        <f>Z8/$Z$7</f>
        <v>#DIV/0!</v>
      </c>
      <c r="AA25" s="68" t="e">
        <f>AA8/$AA$7</f>
        <v>#DIV/0!</v>
      </c>
      <c r="AB25" s="68" t="e">
        <f>AB8/$AB$7</f>
        <v>#DIV/0!</v>
      </c>
      <c r="AC25" s="68" t="e">
        <f>AC8/$AC$7</f>
        <v>#DIV/0!</v>
      </c>
      <c r="AD25" s="68" t="e">
        <f>AD8/$AD$7</f>
        <v>#DIV/0!</v>
      </c>
      <c r="AE25" s="46"/>
      <c r="AF25" s="68" t="e">
        <f>AF8/$AF$7</f>
        <v>#DIV/0!</v>
      </c>
      <c r="AG25" s="68" t="e">
        <f>AG8/$AG$7</f>
        <v>#DIV/0!</v>
      </c>
      <c r="AH25" s="68">
        <f>AH8/$AH$7</f>
        <v>36183.333333333336</v>
      </c>
      <c r="AI25" s="68" t="e">
        <f>AI8/$AI$7</f>
        <v>#DIV/0!</v>
      </c>
      <c r="AJ25" s="68">
        <f>AJ8/$AJ$7</f>
        <v>51783.333333333336</v>
      </c>
      <c r="AK25" s="68" t="e">
        <f>AK8/$AK$7</f>
        <v>#DIV/0!</v>
      </c>
      <c r="AL25" s="68" t="e">
        <f>AL8/$AL$7</f>
        <v>#DIV/0!</v>
      </c>
      <c r="AM25" s="68" t="e">
        <f>AM8/$AM$7</f>
        <v>#DIV/0!</v>
      </c>
      <c r="AN25" s="68" t="e">
        <f>AN8/$AN$7</f>
        <v>#DIV/0!</v>
      </c>
      <c r="AO25" s="68" t="e">
        <f>AO8/$AO$7</f>
        <v>#DIV/0!</v>
      </c>
      <c r="AP25" s="68" t="e">
        <f>AP8/$AP$7</f>
        <v>#DIV/0!</v>
      </c>
      <c r="AQ25" s="68" t="e">
        <f>AQ8/$AQ$7</f>
        <v>#DIV/0!</v>
      </c>
      <c r="AR25" s="68" t="e">
        <f>AR8/$AR$7</f>
        <v>#DIV/0!</v>
      </c>
      <c r="AS25" s="46"/>
      <c r="AT25" s="68" t="e">
        <f>AT8/$AT$7</f>
        <v>#DIV/0!</v>
      </c>
      <c r="AU25" s="68" t="e">
        <f>AU8/$AU$7</f>
        <v>#DIV/0!</v>
      </c>
      <c r="AV25" s="68">
        <f>AV8/$AV$7</f>
        <v>36433.333333333336</v>
      </c>
      <c r="AW25" s="68" t="e">
        <f>AW8/$AW$7</f>
        <v>#DIV/0!</v>
      </c>
      <c r="AX25" s="68">
        <f>AX8/$AX$7</f>
        <v>48633.333333333336</v>
      </c>
      <c r="AY25" s="68">
        <f>AY8/$AY$7</f>
        <v>62050</v>
      </c>
      <c r="AZ25" s="68">
        <f>AZ8/$AZ$7</f>
        <v>62555.555555555555</v>
      </c>
      <c r="BA25" s="68">
        <f>BA8/$BA$7</f>
        <v>113657.14285714286</v>
      </c>
      <c r="BB25" s="68">
        <f>BB8/$BB$7</f>
        <v>113600</v>
      </c>
      <c r="BC25" s="68">
        <f>BC8/$BC$7</f>
        <v>62066.666666666664</v>
      </c>
      <c r="BD25" s="68">
        <f>BD8/$BD$7</f>
        <v>62066.666666666664</v>
      </c>
      <c r="BE25" s="68" t="e">
        <f>BE8/$BE$7</f>
        <v>#DIV/0!</v>
      </c>
      <c r="BF25" s="68" t="e">
        <f>BF8/$BF$7</f>
        <v>#DIV/0!</v>
      </c>
      <c r="BG25" s="46"/>
      <c r="BH25" s="68" t="e">
        <f>BH8/$BH$7</f>
        <v>#DIV/0!</v>
      </c>
      <c r="BI25" s="68" t="e">
        <f>BI8/$BI$7</f>
        <v>#DIV/0!</v>
      </c>
      <c r="BJ25" s="68">
        <f>BJ8/$BJ$7</f>
        <v>35933.333333333336</v>
      </c>
      <c r="BK25" s="68" t="e">
        <f>BK8/$BK$7</f>
        <v>#DIV/0!</v>
      </c>
      <c r="BL25" s="68">
        <f>BL8/$BL$7</f>
        <v>57425</v>
      </c>
      <c r="BM25" s="68">
        <f>BM8/$BM$7</f>
        <v>55500</v>
      </c>
      <c r="BN25" s="68">
        <f>BN8/$BN$7</f>
        <v>55460</v>
      </c>
      <c r="BO25" s="68">
        <f>BO8/$BO$7</f>
        <v>113600</v>
      </c>
      <c r="BP25" s="68">
        <f>BP8/$BP$7</f>
        <v>113600</v>
      </c>
      <c r="BQ25" s="68">
        <f>BQ8/$BQ$7</f>
        <v>113575</v>
      </c>
      <c r="BR25" s="68">
        <f>BR8/$BR$7</f>
        <v>113600</v>
      </c>
      <c r="BS25" s="68" t="e">
        <f>BS8/$BS$7</f>
        <v>#DIV/0!</v>
      </c>
      <c r="BT25" s="68" t="e">
        <f>BT8/$BT$7</f>
        <v>#DIV/0!</v>
      </c>
      <c r="BU25" s="46"/>
      <c r="BV25" s="68" t="e">
        <f>BV8/$BV$7</f>
        <v>#DIV/0!</v>
      </c>
      <c r="BW25" s="68" t="e">
        <f>BW8/$W$7</f>
        <v>#DIV/0!</v>
      </c>
      <c r="BX25" s="68">
        <f>BX8/$BX$7</f>
        <v>34260</v>
      </c>
      <c r="BY25" s="68" t="e">
        <f>BY8/$BY$7</f>
        <v>#DIV/0!</v>
      </c>
      <c r="BZ25" s="68">
        <f>BZ8/$BZ$7</f>
        <v>50153.333333333336</v>
      </c>
      <c r="CA25" s="68">
        <f>CA8/$CA$7</f>
        <v>44475</v>
      </c>
      <c r="CB25" s="68">
        <f>CB8/$CB$7</f>
        <v>44470.967741935485</v>
      </c>
      <c r="CC25" s="68">
        <f>CC8/$CC$7</f>
        <v>91520</v>
      </c>
      <c r="CD25" s="68">
        <f>CD8/$CD$7</f>
        <v>91500</v>
      </c>
      <c r="CE25" s="68">
        <f>CE8/$CE$7</f>
        <v>76333.33333333333</v>
      </c>
      <c r="CF25" s="68">
        <f>CF8/$CF$7</f>
        <v>76366.66666666667</v>
      </c>
      <c r="CG25" s="68" t="e">
        <f>CG8/$CG$7</f>
        <v>#DIV/0!</v>
      </c>
      <c r="CH25" s="68" t="e">
        <f>CH8/$CH$7</f>
        <v>#DIV/0!</v>
      </c>
      <c r="CI25" s="46"/>
      <c r="CJ25" s="68" t="e">
        <f>CJ8/$CJ$7</f>
        <v>#DIV/0!</v>
      </c>
      <c r="CK25" s="68" t="e">
        <f>CK8/$CK$7</f>
        <v>#DIV/0!</v>
      </c>
      <c r="CL25" s="68">
        <f>CL8/$CL$7</f>
        <v>44933.333333333336</v>
      </c>
      <c r="CM25" s="69">
        <f>CM8/$CM$7</f>
        <v>70800</v>
      </c>
      <c r="CN25" s="68">
        <f>CN8/$CN$7</f>
        <v>70775</v>
      </c>
      <c r="CO25" s="68">
        <f>CO8/$CO$7</f>
        <v>48475</v>
      </c>
      <c r="CP25" s="68">
        <f>CP8/$CP$7</f>
        <v>48481.818181818184</v>
      </c>
      <c r="CQ25" s="68">
        <f>CQ8/$CQ$7</f>
        <v>66700</v>
      </c>
      <c r="CR25" s="68">
        <f>CR8/$CR$7</f>
        <v>60940</v>
      </c>
      <c r="CS25" s="68">
        <f>CS8/$CS$7</f>
        <v>143488.88888888888</v>
      </c>
      <c r="CT25" s="68">
        <f>CT8/$CT$7</f>
        <v>143450</v>
      </c>
      <c r="CU25" s="68" t="e">
        <f>CU8/$CU$7</f>
        <v>#DIV/0!</v>
      </c>
      <c r="CV25" s="68" t="e">
        <f>CV8/$CV$7</f>
        <v>#DIV/0!</v>
      </c>
      <c r="CW25" s="46"/>
      <c r="CX25" s="68" t="e">
        <f>CX8/$CX$7</f>
        <v>#DIV/0!</v>
      </c>
      <c r="CY25" s="68" t="e">
        <f>CY8/$CY$7</f>
        <v>#DIV/0!</v>
      </c>
      <c r="CZ25" s="68">
        <f>CZ8/$CZ$7</f>
        <v>30100</v>
      </c>
      <c r="DA25" s="68" t="e">
        <f>DA8/$DA$7</f>
        <v>#DIV/0!</v>
      </c>
      <c r="DB25" s="68">
        <f>DB8/$DB$7</f>
        <v>48925</v>
      </c>
      <c r="DC25" s="68">
        <f>DC8/$DC$7</f>
        <v>31250</v>
      </c>
      <c r="DD25" s="68">
        <f>DD8/$DD$7</f>
        <v>31230.76923076923</v>
      </c>
      <c r="DE25" s="68">
        <f>DE8/$DE$7</f>
        <v>50676.92307692308</v>
      </c>
      <c r="DF25" s="68">
        <f>DF8/$DF$7</f>
        <v>50700</v>
      </c>
      <c r="DG25" s="68">
        <f>DG8/$DG$7</f>
        <v>47155</v>
      </c>
      <c r="DH25" s="68">
        <f>DH8/$DH$7</f>
        <v>47175</v>
      </c>
      <c r="DI25" s="68" t="e">
        <f>DI8/$DI$7</f>
        <v>#DIV/0!</v>
      </c>
      <c r="DJ25" s="68">
        <f>DJ8/$DJ$7</f>
        <v>67200</v>
      </c>
      <c r="DK25" s="46"/>
      <c r="DL25" s="68" t="e">
        <f>DL8/$DL$7</f>
        <v>#DIV/0!</v>
      </c>
      <c r="DM25" s="68" t="e">
        <f>DM8/$DM$7</f>
        <v>#DIV/0!</v>
      </c>
      <c r="DN25" s="68">
        <f>DN8/$DN$7</f>
        <v>38064.51612903226</v>
      </c>
      <c r="DO25" s="68" t="e">
        <f>DO8/$DO$7</f>
        <v>#DIV/0!</v>
      </c>
      <c r="DP25" s="68">
        <f>DP8/$DP$7</f>
        <v>46900</v>
      </c>
      <c r="DQ25" s="68">
        <f>DQ8/$DQ$7</f>
        <v>49266.666666666664</v>
      </c>
      <c r="DR25" s="68">
        <f>DR8/$DR$7</f>
        <v>49248.275862068964</v>
      </c>
      <c r="DS25" s="68">
        <f>DS8/$DS$7</f>
        <v>63266.666666666664</v>
      </c>
      <c r="DT25" s="68" t="e">
        <f>DT8/$DT$7</f>
        <v>#DIV/0!</v>
      </c>
      <c r="DU25" s="68">
        <f>DU8/$DU$7</f>
        <v>86470.58823529411</v>
      </c>
      <c r="DV25" s="68">
        <f>DV8/$DV$7</f>
        <v>86471.42857142857</v>
      </c>
      <c r="DW25" s="68" t="e">
        <f>DW8/$DW$7</f>
        <v>#DIV/0!</v>
      </c>
      <c r="DX25" s="68">
        <f>DX8/$DX$7</f>
        <v>111590.90909090909</v>
      </c>
      <c r="DY25" s="46"/>
      <c r="DZ25" s="68" t="e">
        <f>DZ8/$DZ$7</f>
        <v>#DIV/0!</v>
      </c>
      <c r="EA25" s="68" t="e">
        <f>EA8/$EA$7</f>
        <v>#DIV/0!</v>
      </c>
      <c r="EB25" s="68">
        <f>EB8/$EB$7</f>
        <v>27020</v>
      </c>
      <c r="EC25" s="68" t="e">
        <f>EC8/$EC$7</f>
        <v>#DIV/0!</v>
      </c>
      <c r="ED25" s="68">
        <f>ED8/$ED$7</f>
        <v>57845</v>
      </c>
      <c r="EE25" s="68" t="e">
        <f>EE8/$EE$7</f>
        <v>#DIV/0!</v>
      </c>
      <c r="EF25" s="68">
        <f>EF8/$EF$7</f>
        <v>40486.666666666664</v>
      </c>
      <c r="EG25" s="68">
        <f>EG8/$EG$7</f>
        <v>52800</v>
      </c>
      <c r="EH25" s="68" t="e">
        <f>EH8/$EH$7</f>
        <v>#DIV/0!</v>
      </c>
      <c r="EI25" s="68">
        <f>EI8/$EI$7</f>
        <v>70092.30769230769</v>
      </c>
      <c r="EJ25" s="68" t="e">
        <f>EJ8/$EJ$7</f>
        <v>#DIV/0!</v>
      </c>
      <c r="EK25" s="68" t="e">
        <f>EK8/$EK$7</f>
        <v>#DIV/0!</v>
      </c>
      <c r="EL25" s="68">
        <f>EL8/$EL$7</f>
        <v>134100</v>
      </c>
      <c r="EM25" s="46"/>
      <c r="EN25" s="68" t="e">
        <f>EN8/$EN$7</f>
        <v>#DIV/0!</v>
      </c>
      <c r="EO25" s="68" t="e">
        <f>EO8/$EO$7</f>
        <v>#DIV/0!</v>
      </c>
      <c r="EP25" s="68" t="e">
        <f>EP8/$EP$7</f>
        <v>#DIV/0!</v>
      </c>
      <c r="EQ25" s="68" t="e">
        <f>EQ8/$EQ$7</f>
        <v>#DIV/0!</v>
      </c>
      <c r="ER25" s="68" t="e">
        <f>ER8/$ER$7</f>
        <v>#DIV/0!</v>
      </c>
      <c r="ES25" s="69">
        <f>ES8/$ES$7</f>
        <v>27105.882352941175</v>
      </c>
      <c r="ET25" s="69">
        <f>ET8/$ET$7</f>
        <v>27102.830188679247</v>
      </c>
      <c r="EU25" s="69">
        <f>EU8/$EU$7</f>
        <v>24697.575757575756</v>
      </c>
      <c r="EV25" s="69">
        <f>EV8/$EV$7</f>
        <v>24700</v>
      </c>
      <c r="EW25" s="69">
        <f>EW8/$EW$7</f>
        <v>40199.04761904762</v>
      </c>
      <c r="EX25" s="69">
        <f>EX8/$EX$7</f>
        <v>40200</v>
      </c>
      <c r="EY25" s="68" t="e">
        <f>EY8/$EY$7</f>
        <v>#DIV/0!</v>
      </c>
      <c r="EZ25" s="69">
        <f>EZ8/$EZ$7</f>
        <v>48143.90243902439</v>
      </c>
      <c r="FA25" s="46"/>
      <c r="FB25" s="68" t="e">
        <f>FB8/$FB$7</f>
        <v>#DIV/0!</v>
      </c>
      <c r="FC25" s="68" t="e">
        <f>FC8/$FC$7</f>
        <v>#DIV/0!</v>
      </c>
      <c r="FD25" s="68" t="e">
        <f>FD8/$FD$7</f>
        <v>#DIV/0!</v>
      </c>
      <c r="FE25" s="68" t="e">
        <f>FE8/$FE$7</f>
        <v>#DIV/0!</v>
      </c>
      <c r="FF25" s="68" t="e">
        <f>FF8/$FF$7</f>
        <v>#DIV/0!</v>
      </c>
      <c r="FG25" s="68">
        <f>FG8/$FG$7</f>
        <v>34325</v>
      </c>
      <c r="FH25" s="68">
        <f>FH8/$FH$7</f>
        <v>34307.142857142855</v>
      </c>
      <c r="FI25" s="68">
        <f>FI8/$FI$7</f>
        <v>125000</v>
      </c>
      <c r="FJ25" s="68" t="e">
        <f>FJ8/$FJ$7</f>
        <v>#DIV/0!</v>
      </c>
      <c r="FK25" s="68">
        <f>FK8/$FK$7</f>
        <v>117241.66666666667</v>
      </c>
      <c r="FL25" s="68" t="e">
        <f>FL8/$FL$7</f>
        <v>#DIV/0!</v>
      </c>
      <c r="FM25" s="68" t="e">
        <f>FM8/$FM$7</f>
        <v>#DIV/0!</v>
      </c>
      <c r="FN25" s="68" t="e">
        <f>FN8/$FN$7</f>
        <v>#DIV/0!</v>
      </c>
    </row>
    <row r="26" spans="1:170" ht="45">
      <c r="A26" s="87" t="s">
        <v>90</v>
      </c>
      <c r="B26" s="87" t="s">
        <v>1</v>
      </c>
      <c r="C26" s="56"/>
      <c r="D26" s="83" t="e">
        <f t="shared" si="119"/>
        <v>#DIV/0!</v>
      </c>
      <c r="E26" s="83" t="e">
        <f t="shared" si="120"/>
        <v>#DIV/0!</v>
      </c>
      <c r="F26" s="83">
        <f aca="true" t="shared" si="121" ref="F26:F37">F9/$F$7</f>
        <v>12653.333333333334</v>
      </c>
      <c r="G26" s="83" t="e">
        <f aca="true" t="shared" si="122" ref="G26:G37">G9/$G$7</f>
        <v>#DIV/0!</v>
      </c>
      <c r="H26" s="69">
        <f aca="true" t="shared" si="123" ref="H26:H37">H9/$H$7</f>
        <v>42828</v>
      </c>
      <c r="I26" s="84" t="e">
        <f aca="true" t="shared" si="124" ref="I26:I37">I9/$I$7</f>
        <v>#DIV/0!</v>
      </c>
      <c r="J26" s="84" t="e">
        <f aca="true" t="shared" si="125" ref="J26:J37">J9/$J$7</f>
        <v>#DIV/0!</v>
      </c>
      <c r="K26" s="84" t="e">
        <f aca="true" t="shared" si="126" ref="K26:K37">K9/$K$7</f>
        <v>#DIV/0!</v>
      </c>
      <c r="L26" s="84" t="e">
        <f aca="true" t="shared" si="127" ref="L26:L37">L9/$L$7</f>
        <v>#DIV/0!</v>
      </c>
      <c r="M26" s="84" t="e">
        <f aca="true" t="shared" si="128" ref="M26:M37">M9/$M$7</f>
        <v>#DIV/0!</v>
      </c>
      <c r="N26" s="84" t="e">
        <f aca="true" t="shared" si="129" ref="N26:N37">N9/$N$7</f>
        <v>#DIV/0!</v>
      </c>
      <c r="O26" s="84" t="e">
        <f aca="true" t="shared" si="130" ref="O26:O37">O9/$O$7</f>
        <v>#DIV/0!</v>
      </c>
      <c r="P26" s="84" t="e">
        <f aca="true" t="shared" si="131" ref="P26:P37">P9/$P$7</f>
        <v>#DIV/0!</v>
      </c>
      <c r="Q26" s="56"/>
      <c r="R26" s="84" t="e">
        <f aca="true" t="shared" si="132" ref="R26:R37">R9/$R$7</f>
        <v>#DIV/0!</v>
      </c>
      <c r="S26" s="84" t="e">
        <f aca="true" t="shared" si="133" ref="S26:S37">S9/$S$7</f>
        <v>#DIV/0!</v>
      </c>
      <c r="T26" s="69">
        <f aca="true" t="shared" si="134" ref="T26:T37">T9/$T$7</f>
        <v>9232.380952380952</v>
      </c>
      <c r="U26" s="84" t="e">
        <f aca="true" t="shared" si="135" ref="U26:U37">U9/$U$7</f>
        <v>#DIV/0!</v>
      </c>
      <c r="V26" s="84">
        <f aca="true" t="shared" si="136" ref="V26:V37">V9/$V$7</f>
        <v>49184.28571428572</v>
      </c>
      <c r="W26" s="84" t="e">
        <f aca="true" t="shared" si="137" ref="W26:W37">W9/$W$7</f>
        <v>#DIV/0!</v>
      </c>
      <c r="X26" s="84" t="e">
        <f aca="true" t="shared" si="138" ref="X26:X37">X9/$X$7</f>
        <v>#DIV/0!</v>
      </c>
      <c r="Y26" s="84" t="e">
        <f aca="true" t="shared" si="139" ref="Y26:Y37">Y9/$Y$7</f>
        <v>#DIV/0!</v>
      </c>
      <c r="Z26" s="84" t="e">
        <f aca="true" t="shared" si="140" ref="Z26:Z37">Z9/$Z$7</f>
        <v>#DIV/0!</v>
      </c>
      <c r="AA26" s="84" t="e">
        <f aca="true" t="shared" si="141" ref="AA26:AA37">AA9/$AA$7</f>
        <v>#DIV/0!</v>
      </c>
      <c r="AB26" s="84" t="e">
        <f aca="true" t="shared" si="142" ref="AB26:AB37">AB9/$AB$7</f>
        <v>#DIV/0!</v>
      </c>
      <c r="AC26" s="84" t="e">
        <f aca="true" t="shared" si="143" ref="AC26:AC37">AC9/$AC$7</f>
        <v>#DIV/0!</v>
      </c>
      <c r="AD26" s="84" t="e">
        <f aca="true" t="shared" si="144" ref="AD26:AD37">AD9/$AD$7</f>
        <v>#DIV/0!</v>
      </c>
      <c r="AE26" s="56"/>
      <c r="AF26" s="84" t="e">
        <f aca="true" t="shared" si="145" ref="AF26:AF37">AF9/$AF$7</f>
        <v>#DIV/0!</v>
      </c>
      <c r="AG26" s="84" t="e">
        <f aca="true" t="shared" si="146" ref="AG26:AG37">AG9/$AG$7</f>
        <v>#DIV/0!</v>
      </c>
      <c r="AH26" s="84">
        <f aca="true" t="shared" si="147" ref="AH26:AH37">AH9/$AH$7</f>
        <v>25541.666666666668</v>
      </c>
      <c r="AI26" s="84" t="e">
        <f aca="true" t="shared" si="148" ref="AI26:AI37">AI9/$AI$7</f>
        <v>#DIV/0!</v>
      </c>
      <c r="AJ26" s="84">
        <f aca="true" t="shared" si="149" ref="AJ26:AJ37">AJ9/$AJ$7</f>
        <v>33925</v>
      </c>
      <c r="AK26" s="84" t="e">
        <f aca="true" t="shared" si="150" ref="AK26:AK37">AK9/$AK$7</f>
        <v>#DIV/0!</v>
      </c>
      <c r="AL26" s="84" t="e">
        <f aca="true" t="shared" si="151" ref="AL26:AL37">AL9/$AL$7</f>
        <v>#DIV/0!</v>
      </c>
      <c r="AM26" s="84" t="e">
        <f aca="true" t="shared" si="152" ref="AM26:AM37">AM9/$AM$7</f>
        <v>#DIV/0!</v>
      </c>
      <c r="AN26" s="84" t="e">
        <f aca="true" t="shared" si="153" ref="AN26:AN37">AN9/$AN$7</f>
        <v>#DIV/0!</v>
      </c>
      <c r="AO26" s="84" t="e">
        <f aca="true" t="shared" si="154" ref="AO26:AO37">AO9/$AO$7</f>
        <v>#DIV/0!</v>
      </c>
      <c r="AP26" s="84" t="e">
        <f aca="true" t="shared" si="155" ref="AP26:AP37">AP9/$AP$7</f>
        <v>#DIV/0!</v>
      </c>
      <c r="AQ26" s="84" t="e">
        <f aca="true" t="shared" si="156" ref="AQ26:AQ37">AQ9/$AQ$7</f>
        <v>#DIV/0!</v>
      </c>
      <c r="AR26" s="84" t="e">
        <f aca="true" t="shared" si="157" ref="AR26:AR37">AR9/$AR$7</f>
        <v>#DIV/0!</v>
      </c>
      <c r="AS26" s="56"/>
      <c r="AT26" s="84" t="e">
        <f aca="true" t="shared" si="158" ref="AT26:AT37">AT9/$AT$7</f>
        <v>#DIV/0!</v>
      </c>
      <c r="AU26" s="84" t="e">
        <f aca="true" t="shared" si="159" ref="AU26:AU37">AU9/$AU$7</f>
        <v>#DIV/0!</v>
      </c>
      <c r="AV26" s="84">
        <f aca="true" t="shared" si="160" ref="AV26:AV37">AV9/$AV$7</f>
        <v>25050</v>
      </c>
      <c r="AW26" s="84" t="e">
        <f aca="true" t="shared" si="161" ref="AW26:AW37">AW9/$AW$7</f>
        <v>#DIV/0!</v>
      </c>
      <c r="AX26" s="84">
        <f aca="true" t="shared" si="162" ref="AX26:AX37">AX9/$AX$7</f>
        <v>43291.666666666664</v>
      </c>
      <c r="AY26" s="84">
        <f aca="true" t="shared" si="163" ref="AY26:AY37">AY9/$AY$7</f>
        <v>58800</v>
      </c>
      <c r="AZ26" s="84">
        <f aca="true" t="shared" si="164" ref="AZ26:AZ37">AZ9/$AZ$7</f>
        <v>59333.333333333336</v>
      </c>
      <c r="BA26" s="84">
        <f aca="true" t="shared" si="165" ref="BA26:BA37">BA9/$BA$7</f>
        <v>110428.57142857143</v>
      </c>
      <c r="BB26" s="84">
        <f aca="true" t="shared" si="166" ref="BB26:BB37">BB9/$BB$7</f>
        <v>110400</v>
      </c>
      <c r="BC26" s="84">
        <f aca="true" t="shared" si="167" ref="BC26:BC37">BC9/$BC$7</f>
        <v>58844.444444444445</v>
      </c>
      <c r="BD26" s="84">
        <f aca="true" t="shared" si="168" ref="BD26:BD37">BD9/$BD$7</f>
        <v>58833.333333333336</v>
      </c>
      <c r="BE26" s="84" t="e">
        <f aca="true" t="shared" si="169" ref="BE26:BE37">BE9/$BE$7</f>
        <v>#DIV/0!</v>
      </c>
      <c r="BF26" s="84" t="e">
        <f aca="true" t="shared" si="170" ref="BF26:BF37">BF9/$BF$7</f>
        <v>#DIV/0!</v>
      </c>
      <c r="BG26" s="56"/>
      <c r="BH26" s="84" t="e">
        <f aca="true" t="shared" si="171" ref="BH26:BH37">BH9/$BH$7</f>
        <v>#DIV/0!</v>
      </c>
      <c r="BI26" s="84" t="e">
        <f aca="true" t="shared" si="172" ref="BI26:BI37">BI9/$BI$7</f>
        <v>#DIV/0!</v>
      </c>
      <c r="BJ26" s="84">
        <f aca="true" t="shared" si="173" ref="BJ26:BJ37">BJ9/$BJ$7</f>
        <v>25050</v>
      </c>
      <c r="BK26" s="84" t="e">
        <f aca="true" t="shared" si="174" ref="BK26:BK37">BK9/$BK$7</f>
        <v>#DIV/0!</v>
      </c>
      <c r="BL26" s="84">
        <f aca="true" t="shared" si="175" ref="BL26:BL37">BL9/$BL$7</f>
        <v>43750</v>
      </c>
      <c r="BM26" s="84">
        <f aca="true" t="shared" si="176" ref="BM26:BM37">BM9/$BM$7</f>
        <v>55500</v>
      </c>
      <c r="BN26" s="84">
        <f aca="true" t="shared" si="177" ref="BN26:BN37">BN9/$BN$7</f>
        <v>55460</v>
      </c>
      <c r="BO26" s="84">
        <f aca="true" t="shared" si="178" ref="BO26:BO37">BO9/$BO$7</f>
        <v>113600</v>
      </c>
      <c r="BP26" s="84">
        <f aca="true" t="shared" si="179" ref="BP26:BP37">BP9/$BP$7</f>
        <v>113600</v>
      </c>
      <c r="BQ26" s="84">
        <f aca="true" t="shared" si="180" ref="BQ26:BQ37">BQ9/$BQ$7</f>
        <v>113575</v>
      </c>
      <c r="BR26" s="84">
        <f aca="true" t="shared" si="181" ref="BR26:BR37">BR9/$BR$7</f>
        <v>113600</v>
      </c>
      <c r="BS26" s="84" t="e">
        <f aca="true" t="shared" si="182" ref="BS26:BS37">BS9/$BS$7</f>
        <v>#DIV/0!</v>
      </c>
      <c r="BT26" s="84" t="e">
        <f aca="true" t="shared" si="183" ref="BT26:BT37">BT9/$BT$7</f>
        <v>#DIV/0!</v>
      </c>
      <c r="BU26" s="56"/>
      <c r="BV26" s="84" t="e">
        <f aca="true" t="shared" si="184" ref="BV26:BV37">BV9/$BV$7</f>
        <v>#DIV/0!</v>
      </c>
      <c r="BW26" s="84" t="e">
        <f aca="true" t="shared" si="185" ref="BW26:BW37">BW9/$W$7</f>
        <v>#DIV/0!</v>
      </c>
      <c r="BX26" s="84">
        <f aca="true" t="shared" si="186" ref="BX26:BX37">BX9/$BX$7</f>
        <v>23630</v>
      </c>
      <c r="BY26" s="84" t="e">
        <f aca="true" t="shared" si="187" ref="BY26:BY37">BY9/$BY$7</f>
        <v>#DIV/0!</v>
      </c>
      <c r="BZ26" s="84">
        <f aca="true" t="shared" si="188" ref="BZ26:BZ37">BZ9/$BZ$7</f>
        <v>43486.666666666664</v>
      </c>
      <c r="CA26" s="84">
        <f aca="true" t="shared" si="189" ref="CA26:CA37">CA9/$CA$7</f>
        <v>39125</v>
      </c>
      <c r="CB26" s="84">
        <f aca="true" t="shared" si="190" ref="CB26:CB37">CB9/$CB$7</f>
        <v>39112.903225806454</v>
      </c>
      <c r="CC26" s="84">
        <f aca="true" t="shared" si="191" ref="CC26:CC37">CC9/$CC$7</f>
        <v>86160</v>
      </c>
      <c r="CD26" s="84">
        <f aca="true" t="shared" si="192" ref="CD26:CD37">CD9/$CD$7</f>
        <v>86150</v>
      </c>
      <c r="CE26" s="84">
        <f aca="true" t="shared" si="193" ref="CE26:CE37">CE9/$CE$7</f>
        <v>70983.33333333333</v>
      </c>
      <c r="CF26" s="84">
        <f aca="true" t="shared" si="194" ref="CF26:CF37">CF9/$CF$7</f>
        <v>71000</v>
      </c>
      <c r="CG26" s="84" t="e">
        <f aca="true" t="shared" si="195" ref="CG26:CG37">CG9/$CG$7</f>
        <v>#DIV/0!</v>
      </c>
      <c r="CH26" s="84" t="e">
        <f aca="true" t="shared" si="196" ref="CH26:CH37">CH9/$CH$7</f>
        <v>#DIV/0!</v>
      </c>
      <c r="CI26" s="56"/>
      <c r="CJ26" s="84" t="e">
        <f aca="true" t="shared" si="197" ref="CJ26:CJ37">CJ9/$CJ$7</f>
        <v>#DIV/0!</v>
      </c>
      <c r="CK26" s="84" t="e">
        <f aca="true" t="shared" si="198" ref="CK26:CK37">CK9/$CK$7</f>
        <v>#DIV/0!</v>
      </c>
      <c r="CL26" s="84">
        <f aca="true" t="shared" si="199" ref="CL26:CL37">CL9/$CL$7</f>
        <v>34711.11111111111</v>
      </c>
      <c r="CM26" s="69">
        <f aca="true" t="shared" si="200" ref="CM26:CM37">CM9/$CM$7</f>
        <v>49000</v>
      </c>
      <c r="CN26" s="84">
        <f aca="true" t="shared" si="201" ref="CN26:CN37">CN9/$CN$7</f>
        <v>49000</v>
      </c>
      <c r="CO26" s="84">
        <f aca="true" t="shared" si="202" ref="CO26:CO37">CO9/$CO$7</f>
        <v>47550</v>
      </c>
      <c r="CP26" s="84">
        <f aca="true" t="shared" si="203" ref="CP26:CP37">CP9/$CP$7</f>
        <v>47554.545454545456</v>
      </c>
      <c r="CQ26" s="84">
        <f aca="true" t="shared" si="204" ref="CQ26:CQ37">CQ9/$CQ$7</f>
        <v>65775</v>
      </c>
      <c r="CR26" s="84">
        <f aca="true" t="shared" si="205" ref="CR26:CR37">CR9/$CR$7</f>
        <v>60020</v>
      </c>
      <c r="CS26" s="84">
        <f aca="true" t="shared" si="206" ref="CS26:CS37">CS9/$CS$7</f>
        <v>142566.66666666666</v>
      </c>
      <c r="CT26" s="84">
        <f aca="true" t="shared" si="207" ref="CT26:CT37">CT9/$CT$7</f>
        <v>142550</v>
      </c>
      <c r="CU26" s="84" t="e">
        <f aca="true" t="shared" si="208" ref="CU26:CU37">CU9/$CU$7</f>
        <v>#DIV/0!</v>
      </c>
      <c r="CV26" s="84" t="e">
        <f aca="true" t="shared" si="209" ref="CV26:CV37">CV9/$CV$7</f>
        <v>#DIV/0!</v>
      </c>
      <c r="CW26" s="56"/>
      <c r="CX26" s="84" t="e">
        <f aca="true" t="shared" si="210" ref="CX26:CX37">CX9/$CX$7</f>
        <v>#DIV/0!</v>
      </c>
      <c r="CY26" s="84" t="e">
        <f aca="true" t="shared" si="211" ref="CY26:CY37">CY9/$CY$7</f>
        <v>#DIV/0!</v>
      </c>
      <c r="CZ26" s="84">
        <f aca="true" t="shared" si="212" ref="CZ26:CZ37">CZ9/$CZ$7</f>
        <v>17775</v>
      </c>
      <c r="DA26" s="84" t="e">
        <f aca="true" t="shared" si="213" ref="DA26:DA37">DA9/$DA$7</f>
        <v>#DIV/0!</v>
      </c>
      <c r="DB26" s="84">
        <f aca="true" t="shared" si="214" ref="DB26:DB37">DB9/$DB$7</f>
        <v>17041.666666666668</v>
      </c>
      <c r="DC26" s="84">
        <f aca="true" t="shared" si="215" ref="DC26:DC37">DC9/$DC$7</f>
        <v>28800</v>
      </c>
      <c r="DD26" s="84">
        <f aca="true" t="shared" si="216" ref="DD26:DD37">DD9/$DD$7</f>
        <v>28761.53846153846</v>
      </c>
      <c r="DE26" s="84">
        <f aca="true" t="shared" si="217" ref="DE26:DE37">DE9/$DE$7</f>
        <v>48207.692307692305</v>
      </c>
      <c r="DF26" s="84">
        <f aca="true" t="shared" si="218" ref="DF26:DF37">DF9/$DF$7</f>
        <v>48200</v>
      </c>
      <c r="DG26" s="84">
        <f aca="true" t="shared" si="219" ref="DG26:DG37">DG9/$DG$7</f>
        <v>44685</v>
      </c>
      <c r="DH26" s="84">
        <f aca="true" t="shared" si="220" ref="DH26:DH37">DH9/$DH$7</f>
        <v>44700</v>
      </c>
      <c r="DI26" s="84" t="e">
        <f aca="true" t="shared" si="221" ref="DI26:DI37">DI9/$DI$7</f>
        <v>#DIV/0!</v>
      </c>
      <c r="DJ26" s="84">
        <f aca="true" t="shared" si="222" ref="DJ26:DJ37">DJ9/$DJ$7</f>
        <v>64733.333333333336</v>
      </c>
      <c r="DK26" s="56"/>
      <c r="DL26" s="84" t="e">
        <f aca="true" t="shared" si="223" ref="DL26:DL37">DL9/$DL$7</f>
        <v>#DIV/0!</v>
      </c>
      <c r="DM26" s="84" t="e">
        <f aca="true" t="shared" si="224" ref="DM26:DM37">DM9/$DM$7</f>
        <v>#DIV/0!</v>
      </c>
      <c r="DN26" s="84">
        <f aca="true" t="shared" si="225" ref="DN26:DN37">DN9/$DN$7</f>
        <v>26116.129032258064</v>
      </c>
      <c r="DO26" s="84" t="e">
        <f aca="true" t="shared" si="226" ref="DO26:DO37">DO9/$DO$7</f>
        <v>#DIV/0!</v>
      </c>
      <c r="DP26" s="84">
        <f aca="true" t="shared" si="227" ref="DP26:DP37">DP9/$DP$7</f>
        <v>43674.1935483871</v>
      </c>
      <c r="DQ26" s="84">
        <f aca="true" t="shared" si="228" ref="DQ26:DQ37">DQ9/$DQ$7</f>
        <v>48033.333333333336</v>
      </c>
      <c r="DR26" s="84">
        <f aca="true" t="shared" si="229" ref="DR26:DR37">DR9/$DR$7</f>
        <v>48027.58620689655</v>
      </c>
      <c r="DS26" s="84">
        <f aca="true" t="shared" si="230" ref="DS26:DS37">DS9/$DS$7</f>
        <v>62046.666666666664</v>
      </c>
      <c r="DT26" s="84" t="e">
        <f aca="true" t="shared" si="231" ref="DT26:DT37">DT9/$DT$7</f>
        <v>#DIV/0!</v>
      </c>
      <c r="DU26" s="84">
        <f aca="true" t="shared" si="232" ref="DU26:DU37">DU9/$DU$7</f>
        <v>85252.94117647059</v>
      </c>
      <c r="DV26" s="84">
        <f aca="true" t="shared" si="233" ref="DV26:DV37">DV9/$DV$7</f>
        <v>85257.14285714286</v>
      </c>
      <c r="DW26" s="84" t="e">
        <f aca="true" t="shared" si="234" ref="DW26:DW37">DW9/$DW$7</f>
        <v>#DIV/0!</v>
      </c>
      <c r="DX26" s="84">
        <f aca="true" t="shared" si="235" ref="DX26:DX37">DX9/$DX$7</f>
        <v>110372.72727272728</v>
      </c>
      <c r="DY26" s="56"/>
      <c r="DZ26" s="84" t="e">
        <f aca="true" t="shared" si="236" ref="DZ26:DZ37">DZ9/$DZ$7</f>
        <v>#DIV/0!</v>
      </c>
      <c r="EA26" s="84" t="e">
        <f aca="true" t="shared" si="237" ref="EA26:EA37">EA9/$EA$7</f>
        <v>#DIV/0!</v>
      </c>
      <c r="EB26" s="84">
        <f aca="true" t="shared" si="238" ref="EB26:EB37">EB9/$EB$7</f>
        <v>18070</v>
      </c>
      <c r="EC26" s="84" t="e">
        <f aca="true" t="shared" si="239" ref="EC26:EC37">EC9/$EC$7</f>
        <v>#DIV/0!</v>
      </c>
      <c r="ED26" s="84">
        <f aca="true" t="shared" si="240" ref="ED26:ED37">ED9/$ED$7</f>
        <v>46975</v>
      </c>
      <c r="EE26" s="84" t="e">
        <f aca="true" t="shared" si="241" ref="EE26:EE37">EE9/$EE$7</f>
        <v>#DIV/0!</v>
      </c>
      <c r="EF26" s="84">
        <f aca="true" t="shared" si="242" ref="EF26:EF37">EF9/$EF$7</f>
        <v>40246.666666666664</v>
      </c>
      <c r="EG26" s="84">
        <f aca="true" t="shared" si="243" ref="EG26:EG37">EG9/$EG$7</f>
        <v>52558.82352941176</v>
      </c>
      <c r="EH26" s="84" t="e">
        <f aca="true" t="shared" si="244" ref="EH26:EH37">EH9/$EH$7</f>
        <v>#DIV/0!</v>
      </c>
      <c r="EI26" s="84">
        <f aca="true" t="shared" si="245" ref="EI26:EI37">EI9/$EI$7</f>
        <v>69853.84615384616</v>
      </c>
      <c r="EJ26" s="84" t="e">
        <f aca="true" t="shared" si="246" ref="EJ26:EJ37">EJ9/$EJ$7</f>
        <v>#DIV/0!</v>
      </c>
      <c r="EK26" s="84" t="e">
        <f aca="true" t="shared" si="247" ref="EK26:EK37">EK9/$EK$7</f>
        <v>#DIV/0!</v>
      </c>
      <c r="EL26" s="84">
        <f aca="true" t="shared" si="248" ref="EL26:EL37">EL9/$EL$7</f>
        <v>133860</v>
      </c>
      <c r="EM26" s="56"/>
      <c r="EN26" s="84" t="e">
        <f aca="true" t="shared" si="249" ref="EN26:EN37">EN9/$EN$7</f>
        <v>#DIV/0!</v>
      </c>
      <c r="EO26" s="84" t="e">
        <f aca="true" t="shared" si="250" ref="EO26:EO37">EO9/$EO$7</f>
        <v>#DIV/0!</v>
      </c>
      <c r="EP26" s="84" t="e">
        <f aca="true" t="shared" si="251" ref="EP26:EP37">EP9/$EP$7</f>
        <v>#DIV/0!</v>
      </c>
      <c r="EQ26" s="84" t="e">
        <f aca="true" t="shared" si="252" ref="EQ26:EQ37">EQ9/$EQ$7</f>
        <v>#DIV/0!</v>
      </c>
      <c r="ER26" s="84" t="e">
        <f aca="true" t="shared" si="253" ref="ER26:ER37">ER9/$ER$7</f>
        <v>#DIV/0!</v>
      </c>
      <c r="ES26" s="69">
        <f aca="true" t="shared" si="254" ref="ES26:ES37">ES9/$ES$7</f>
        <v>25564.70588235294</v>
      </c>
      <c r="ET26" s="69">
        <f aca="true" t="shared" si="255" ref="ET26:ET37">ET9/$ET$7</f>
        <v>25564.150943396227</v>
      </c>
      <c r="EU26" s="69">
        <f aca="true" t="shared" si="256" ref="EU26:EU37">EU9/$EU$7</f>
        <v>23159.39393939394</v>
      </c>
      <c r="EV26" s="69">
        <f aca="true" t="shared" si="257" ref="EV26:EV37">EV9/$EV$7</f>
        <v>23161.904761904763</v>
      </c>
      <c r="EW26" s="69">
        <f aca="true" t="shared" si="258" ref="EW26:EW37">EW9/$EW$7</f>
        <v>38660.95238095238</v>
      </c>
      <c r="EX26" s="69">
        <f aca="true" t="shared" si="259" ref="EX26:EX37">EX9/$EX$7</f>
        <v>38662.5</v>
      </c>
      <c r="EY26" s="84" t="e">
        <f aca="true" t="shared" si="260" ref="EY26:EY37">EY9/$EY$7</f>
        <v>#DIV/0!</v>
      </c>
      <c r="EZ26" s="69">
        <f aca="true" t="shared" si="261" ref="EZ26:EZ37">EZ9/$EZ$7</f>
        <v>46604.87804878049</v>
      </c>
      <c r="FA26" s="56"/>
      <c r="FB26" s="84" t="e">
        <f aca="true" t="shared" si="262" ref="FB26:FB37">FB9/$FB$7</f>
        <v>#DIV/0!</v>
      </c>
      <c r="FC26" s="84" t="e">
        <f aca="true" t="shared" si="263" ref="FC26:FC37">FC9/$FC$7</f>
        <v>#DIV/0!</v>
      </c>
      <c r="FD26" s="84" t="e">
        <f aca="true" t="shared" si="264" ref="FD26:FD37">FD9/$FD$7</f>
        <v>#DIV/0!</v>
      </c>
      <c r="FE26" s="84" t="e">
        <f aca="true" t="shared" si="265" ref="FE26:FE37">FE9/$FE$7</f>
        <v>#DIV/0!</v>
      </c>
      <c r="FF26" s="84" t="e">
        <f aca="true" t="shared" si="266" ref="FF26:FF37">FF9/$FF$7</f>
        <v>#DIV/0!</v>
      </c>
      <c r="FG26" s="84">
        <f aca="true" t="shared" si="267" ref="FG26:FG37">FG9/$FG$7</f>
        <v>34325</v>
      </c>
      <c r="FH26" s="84">
        <f aca="true" t="shared" si="268" ref="FH26:FH37">FH9/$FH$7</f>
        <v>34307.142857142855</v>
      </c>
      <c r="FI26" s="84">
        <f aca="true" t="shared" si="269" ref="FI26:FI37">FI9/$FI$7</f>
        <v>125000</v>
      </c>
      <c r="FJ26" s="84" t="e">
        <f aca="true" t="shared" si="270" ref="FJ26:FJ37">FJ9/$FJ$7</f>
        <v>#DIV/0!</v>
      </c>
      <c r="FK26" s="84">
        <f aca="true" t="shared" si="271" ref="FK26:FK37">FK9/$FK$7</f>
        <v>117241.66666666667</v>
      </c>
      <c r="FL26" s="84" t="e">
        <f aca="true" t="shared" si="272" ref="FL26:FL37">FL9/$FL$7</f>
        <v>#DIV/0!</v>
      </c>
      <c r="FM26" s="84" t="e">
        <f aca="true" t="shared" si="273" ref="FM26:FM37">FM9/$FM$7</f>
        <v>#DIV/0!</v>
      </c>
      <c r="FN26" s="84" t="e">
        <f aca="true" t="shared" si="274" ref="FN26:FN37">FN9/$FN$7</f>
        <v>#DIV/0!</v>
      </c>
    </row>
    <row r="27" spans="1:170" ht="15">
      <c r="A27" s="58" t="s">
        <v>18</v>
      </c>
      <c r="B27" s="58" t="s">
        <v>2</v>
      </c>
      <c r="C27" s="42"/>
      <c r="D27" s="70" t="e">
        <f t="shared" si="119"/>
        <v>#DIV/0!</v>
      </c>
      <c r="E27" s="70" t="e">
        <f t="shared" si="120"/>
        <v>#DIV/0!</v>
      </c>
      <c r="F27" s="70">
        <f t="shared" si="121"/>
        <v>9468.666666666666</v>
      </c>
      <c r="G27" s="68" t="e">
        <f t="shared" si="122"/>
        <v>#DIV/0!</v>
      </c>
      <c r="H27" s="69">
        <f t="shared" si="123"/>
        <v>3333.3333333333335</v>
      </c>
      <c r="I27" s="68" t="e">
        <f t="shared" si="124"/>
        <v>#DIV/0!</v>
      </c>
      <c r="J27" s="68" t="e">
        <f t="shared" si="125"/>
        <v>#DIV/0!</v>
      </c>
      <c r="K27" s="68" t="e">
        <f t="shared" si="126"/>
        <v>#DIV/0!</v>
      </c>
      <c r="L27" s="68" t="e">
        <f t="shared" si="127"/>
        <v>#DIV/0!</v>
      </c>
      <c r="M27" s="68" t="e">
        <f t="shared" si="128"/>
        <v>#DIV/0!</v>
      </c>
      <c r="N27" s="68" t="e">
        <f t="shared" si="129"/>
        <v>#DIV/0!</v>
      </c>
      <c r="O27" s="68" t="e">
        <f t="shared" si="130"/>
        <v>#DIV/0!</v>
      </c>
      <c r="P27" s="68" t="e">
        <f t="shared" si="131"/>
        <v>#DIV/0!</v>
      </c>
      <c r="Q27" s="42"/>
      <c r="R27" s="68" t="e">
        <f t="shared" si="132"/>
        <v>#DIV/0!</v>
      </c>
      <c r="S27" s="68" t="e">
        <f t="shared" si="133"/>
        <v>#DIV/0!</v>
      </c>
      <c r="T27" s="69">
        <f t="shared" si="134"/>
        <v>8612.857142857143</v>
      </c>
      <c r="U27" s="68" t="e">
        <f t="shared" si="135"/>
        <v>#DIV/0!</v>
      </c>
      <c r="V27" s="68">
        <f t="shared" si="136"/>
        <v>2857.1428571428573</v>
      </c>
      <c r="W27" s="68" t="e">
        <f t="shared" si="137"/>
        <v>#DIV/0!</v>
      </c>
      <c r="X27" s="68" t="e">
        <f t="shared" si="138"/>
        <v>#DIV/0!</v>
      </c>
      <c r="Y27" s="68" t="e">
        <f t="shared" si="139"/>
        <v>#DIV/0!</v>
      </c>
      <c r="Z27" s="68" t="e">
        <f t="shared" si="140"/>
        <v>#DIV/0!</v>
      </c>
      <c r="AA27" s="68" t="e">
        <f t="shared" si="141"/>
        <v>#DIV/0!</v>
      </c>
      <c r="AB27" s="68" t="e">
        <f t="shared" si="142"/>
        <v>#DIV/0!</v>
      </c>
      <c r="AC27" s="68" t="e">
        <f t="shared" si="143"/>
        <v>#DIV/0!</v>
      </c>
      <c r="AD27" s="68" t="e">
        <f t="shared" si="144"/>
        <v>#DIV/0!</v>
      </c>
      <c r="AE27" s="42"/>
      <c r="AF27" s="68" t="e">
        <f t="shared" si="145"/>
        <v>#DIV/0!</v>
      </c>
      <c r="AG27" s="68" t="e">
        <f t="shared" si="146"/>
        <v>#DIV/0!</v>
      </c>
      <c r="AH27" s="68">
        <f t="shared" si="147"/>
        <v>8941.666666666666</v>
      </c>
      <c r="AI27" s="68" t="e">
        <f t="shared" si="148"/>
        <v>#DIV/0!</v>
      </c>
      <c r="AJ27" s="68">
        <f t="shared" si="149"/>
        <v>17858.333333333332</v>
      </c>
      <c r="AK27" s="68" t="e">
        <f t="shared" si="150"/>
        <v>#DIV/0!</v>
      </c>
      <c r="AL27" s="68" t="e">
        <f t="shared" si="151"/>
        <v>#DIV/0!</v>
      </c>
      <c r="AM27" s="68" t="e">
        <f t="shared" si="152"/>
        <v>#DIV/0!</v>
      </c>
      <c r="AN27" s="68" t="e">
        <f t="shared" si="153"/>
        <v>#DIV/0!</v>
      </c>
      <c r="AO27" s="68" t="e">
        <f t="shared" si="154"/>
        <v>#DIV/0!</v>
      </c>
      <c r="AP27" s="68" t="e">
        <f t="shared" si="155"/>
        <v>#DIV/0!</v>
      </c>
      <c r="AQ27" s="68" t="e">
        <f t="shared" si="156"/>
        <v>#DIV/0!</v>
      </c>
      <c r="AR27" s="68" t="e">
        <f t="shared" si="157"/>
        <v>#DIV/0!</v>
      </c>
      <c r="AS27" s="42"/>
      <c r="AT27" s="68" t="e">
        <f t="shared" si="158"/>
        <v>#DIV/0!</v>
      </c>
      <c r="AU27" s="68" t="e">
        <f t="shared" si="159"/>
        <v>#DIV/0!</v>
      </c>
      <c r="AV27" s="68">
        <f t="shared" si="160"/>
        <v>9683.333333333334</v>
      </c>
      <c r="AW27" s="68" t="e">
        <f t="shared" si="161"/>
        <v>#DIV/0!</v>
      </c>
      <c r="AX27" s="68">
        <f t="shared" si="162"/>
        <v>5341.666666666667</v>
      </c>
      <c r="AY27" s="68">
        <f t="shared" si="163"/>
        <v>3250</v>
      </c>
      <c r="AZ27" s="68">
        <f t="shared" si="164"/>
        <v>3222.222222222222</v>
      </c>
      <c r="BA27" s="68">
        <f t="shared" si="165"/>
        <v>3228.5714285714284</v>
      </c>
      <c r="BB27" s="68">
        <f t="shared" si="166"/>
        <v>3200</v>
      </c>
      <c r="BC27" s="68">
        <f t="shared" si="167"/>
        <v>3222.222222222222</v>
      </c>
      <c r="BD27" s="68">
        <f t="shared" si="168"/>
        <v>3233.3333333333335</v>
      </c>
      <c r="BE27" s="68" t="e">
        <f t="shared" si="169"/>
        <v>#DIV/0!</v>
      </c>
      <c r="BF27" s="68" t="e">
        <f t="shared" si="170"/>
        <v>#DIV/0!</v>
      </c>
      <c r="BG27" s="42"/>
      <c r="BH27" s="68" t="e">
        <f t="shared" si="171"/>
        <v>#DIV/0!</v>
      </c>
      <c r="BI27" s="68" t="e">
        <f t="shared" si="172"/>
        <v>#DIV/0!</v>
      </c>
      <c r="BJ27" s="68">
        <f t="shared" si="173"/>
        <v>9183.333333333334</v>
      </c>
      <c r="BK27" s="68" t="e">
        <f t="shared" si="174"/>
        <v>#DIV/0!</v>
      </c>
      <c r="BL27" s="68">
        <f t="shared" si="175"/>
        <v>13675</v>
      </c>
      <c r="BM27" s="68">
        <f t="shared" si="176"/>
        <v>0</v>
      </c>
      <c r="BN27" s="68">
        <f t="shared" si="177"/>
        <v>0</v>
      </c>
      <c r="BO27" s="68">
        <f t="shared" si="178"/>
        <v>0</v>
      </c>
      <c r="BP27" s="68">
        <f t="shared" si="179"/>
        <v>0</v>
      </c>
      <c r="BQ27" s="68">
        <f t="shared" si="180"/>
        <v>0</v>
      </c>
      <c r="BR27" s="68">
        <f t="shared" si="181"/>
        <v>0</v>
      </c>
      <c r="BS27" s="68" t="e">
        <f t="shared" si="182"/>
        <v>#DIV/0!</v>
      </c>
      <c r="BT27" s="68" t="e">
        <f t="shared" si="183"/>
        <v>#DIV/0!</v>
      </c>
      <c r="BU27" s="42"/>
      <c r="BV27" s="68" t="e">
        <f t="shared" si="184"/>
        <v>#DIV/0!</v>
      </c>
      <c r="BW27" s="68" t="e">
        <f t="shared" si="185"/>
        <v>#DIV/0!</v>
      </c>
      <c r="BX27" s="68">
        <f t="shared" si="186"/>
        <v>8930</v>
      </c>
      <c r="BY27" s="68" t="e">
        <f t="shared" si="187"/>
        <v>#DIV/0!</v>
      </c>
      <c r="BZ27" s="68">
        <f t="shared" si="188"/>
        <v>6666.666666666667</v>
      </c>
      <c r="CA27" s="68">
        <f t="shared" si="189"/>
        <v>5350</v>
      </c>
      <c r="CB27" s="68">
        <f t="shared" si="190"/>
        <v>5358.064516129032</v>
      </c>
      <c r="CC27" s="68">
        <f t="shared" si="191"/>
        <v>5360</v>
      </c>
      <c r="CD27" s="68">
        <f t="shared" si="192"/>
        <v>5350</v>
      </c>
      <c r="CE27" s="68">
        <f t="shared" si="193"/>
        <v>5350</v>
      </c>
      <c r="CF27" s="68">
        <f t="shared" si="194"/>
        <v>5366.666666666667</v>
      </c>
      <c r="CG27" s="68" t="e">
        <f t="shared" si="195"/>
        <v>#DIV/0!</v>
      </c>
      <c r="CH27" s="68" t="e">
        <f t="shared" si="196"/>
        <v>#DIV/0!</v>
      </c>
      <c r="CI27" s="42"/>
      <c r="CJ27" s="68" t="e">
        <f t="shared" si="197"/>
        <v>#DIV/0!</v>
      </c>
      <c r="CK27" s="68" t="e">
        <f t="shared" si="198"/>
        <v>#DIV/0!</v>
      </c>
      <c r="CL27" s="68">
        <f t="shared" si="199"/>
        <v>8522.222222222223</v>
      </c>
      <c r="CM27" s="69">
        <f t="shared" si="200"/>
        <v>21800</v>
      </c>
      <c r="CN27" s="68">
        <f t="shared" si="201"/>
        <v>21775</v>
      </c>
      <c r="CO27" s="68">
        <f t="shared" si="202"/>
        <v>925</v>
      </c>
      <c r="CP27" s="68">
        <f t="shared" si="203"/>
        <v>927.2727272727273</v>
      </c>
      <c r="CQ27" s="68">
        <f t="shared" si="204"/>
        <v>925</v>
      </c>
      <c r="CR27" s="68">
        <f t="shared" si="205"/>
        <v>920</v>
      </c>
      <c r="CS27" s="68">
        <f t="shared" si="206"/>
        <v>922.2222222222222</v>
      </c>
      <c r="CT27" s="68">
        <f t="shared" si="207"/>
        <v>900</v>
      </c>
      <c r="CU27" s="68" t="e">
        <f t="shared" si="208"/>
        <v>#DIV/0!</v>
      </c>
      <c r="CV27" s="68" t="e">
        <f t="shared" si="209"/>
        <v>#DIV/0!</v>
      </c>
      <c r="CW27" s="42"/>
      <c r="CX27" s="68" t="e">
        <f t="shared" si="210"/>
        <v>#DIV/0!</v>
      </c>
      <c r="CY27" s="68" t="e">
        <f t="shared" si="211"/>
        <v>#DIV/0!</v>
      </c>
      <c r="CZ27" s="68">
        <f t="shared" si="212"/>
        <v>10625</v>
      </c>
      <c r="DA27" s="68" t="e">
        <f t="shared" si="213"/>
        <v>#DIV/0!</v>
      </c>
      <c r="DB27" s="68">
        <f t="shared" si="214"/>
        <v>31883.333333333332</v>
      </c>
      <c r="DC27" s="68">
        <f t="shared" si="215"/>
        <v>2450</v>
      </c>
      <c r="DD27" s="68">
        <f t="shared" si="216"/>
        <v>2469.230769230769</v>
      </c>
      <c r="DE27" s="68">
        <f t="shared" si="217"/>
        <v>2469.230769230769</v>
      </c>
      <c r="DF27" s="68">
        <f t="shared" si="218"/>
        <v>2500</v>
      </c>
      <c r="DG27" s="68">
        <f t="shared" si="219"/>
        <v>2470</v>
      </c>
      <c r="DH27" s="68">
        <f t="shared" si="220"/>
        <v>2475</v>
      </c>
      <c r="DI27" s="68" t="e">
        <f t="shared" si="221"/>
        <v>#DIV/0!</v>
      </c>
      <c r="DJ27" s="68">
        <f t="shared" si="222"/>
        <v>2466.6666666666665</v>
      </c>
      <c r="DK27" s="42"/>
      <c r="DL27" s="68" t="e">
        <f t="shared" si="223"/>
        <v>#DIV/0!</v>
      </c>
      <c r="DM27" s="68" t="e">
        <f t="shared" si="224"/>
        <v>#DIV/0!</v>
      </c>
      <c r="DN27" s="68">
        <f t="shared" si="225"/>
        <v>10248.387096774193</v>
      </c>
      <c r="DO27" s="68" t="e">
        <f t="shared" si="226"/>
        <v>#DIV/0!</v>
      </c>
      <c r="DP27" s="68">
        <f t="shared" si="227"/>
        <v>3225.8064516129034</v>
      </c>
      <c r="DQ27" s="68">
        <f t="shared" si="228"/>
        <v>1233.3333333333333</v>
      </c>
      <c r="DR27" s="68">
        <f t="shared" si="229"/>
        <v>1220.6896551724137</v>
      </c>
      <c r="DS27" s="68">
        <f t="shared" si="230"/>
        <v>1220</v>
      </c>
      <c r="DT27" s="68" t="e">
        <f t="shared" si="231"/>
        <v>#DIV/0!</v>
      </c>
      <c r="DU27" s="68">
        <f t="shared" si="232"/>
        <v>1217.6470588235295</v>
      </c>
      <c r="DV27" s="68">
        <f t="shared" si="233"/>
        <v>1214.2857142857142</v>
      </c>
      <c r="DW27" s="68" t="e">
        <f t="shared" si="234"/>
        <v>#DIV/0!</v>
      </c>
      <c r="DX27" s="68">
        <f t="shared" si="235"/>
        <v>1218.1818181818182</v>
      </c>
      <c r="DY27" s="42"/>
      <c r="DZ27" s="68" t="e">
        <f t="shared" si="236"/>
        <v>#DIV/0!</v>
      </c>
      <c r="EA27" s="68" t="e">
        <f t="shared" si="237"/>
        <v>#DIV/0!</v>
      </c>
      <c r="EB27" s="68">
        <f t="shared" si="238"/>
        <v>7250</v>
      </c>
      <c r="EC27" s="68" t="e">
        <f t="shared" si="239"/>
        <v>#DIV/0!</v>
      </c>
      <c r="ED27" s="68">
        <f t="shared" si="240"/>
        <v>10870</v>
      </c>
      <c r="EE27" s="68" t="e">
        <f t="shared" si="241"/>
        <v>#DIV/0!</v>
      </c>
      <c r="EF27" s="68">
        <f t="shared" si="242"/>
        <v>240</v>
      </c>
      <c r="EG27" s="68">
        <f t="shared" si="243"/>
        <v>241.1764705882353</v>
      </c>
      <c r="EH27" s="68" t="e">
        <f t="shared" si="244"/>
        <v>#DIV/0!</v>
      </c>
      <c r="EI27" s="68">
        <f t="shared" si="245"/>
        <v>238.46153846153845</v>
      </c>
      <c r="EJ27" s="68" t="e">
        <f t="shared" si="246"/>
        <v>#DIV/0!</v>
      </c>
      <c r="EK27" s="68" t="e">
        <f t="shared" si="247"/>
        <v>#DIV/0!</v>
      </c>
      <c r="EL27" s="68">
        <f t="shared" si="248"/>
        <v>240</v>
      </c>
      <c r="EM27" s="42"/>
      <c r="EN27" s="68" t="e">
        <f t="shared" si="249"/>
        <v>#DIV/0!</v>
      </c>
      <c r="EO27" s="68" t="e">
        <f t="shared" si="250"/>
        <v>#DIV/0!</v>
      </c>
      <c r="EP27" s="68" t="e">
        <f t="shared" si="251"/>
        <v>#DIV/0!</v>
      </c>
      <c r="EQ27" s="68" t="e">
        <f t="shared" si="252"/>
        <v>#DIV/0!</v>
      </c>
      <c r="ER27" s="68" t="e">
        <f t="shared" si="253"/>
        <v>#DIV/0!</v>
      </c>
      <c r="ES27" s="69">
        <f t="shared" si="254"/>
        <v>1541.1764705882354</v>
      </c>
      <c r="ET27" s="69">
        <f t="shared" si="255"/>
        <v>1538.6792452830189</v>
      </c>
      <c r="EU27" s="69">
        <f t="shared" si="256"/>
        <v>1538.1818181818182</v>
      </c>
      <c r="EV27" s="69">
        <f t="shared" si="257"/>
        <v>1538.095238095238</v>
      </c>
      <c r="EW27" s="69">
        <f t="shared" si="258"/>
        <v>1538.095238095238</v>
      </c>
      <c r="EX27" s="69">
        <f t="shared" si="259"/>
        <v>1537.5</v>
      </c>
      <c r="EY27" s="68" t="e">
        <f t="shared" si="260"/>
        <v>#DIV/0!</v>
      </c>
      <c r="EZ27" s="69">
        <f t="shared" si="261"/>
        <v>1539.0243902439024</v>
      </c>
      <c r="FA27" s="42"/>
      <c r="FB27" s="68" t="e">
        <f t="shared" si="262"/>
        <v>#DIV/0!</v>
      </c>
      <c r="FC27" s="68" t="e">
        <f t="shared" si="263"/>
        <v>#DIV/0!</v>
      </c>
      <c r="FD27" s="68" t="e">
        <f t="shared" si="264"/>
        <v>#DIV/0!</v>
      </c>
      <c r="FE27" s="68" t="e">
        <f t="shared" si="265"/>
        <v>#DIV/0!</v>
      </c>
      <c r="FF27" s="68" t="e">
        <f t="shared" si="266"/>
        <v>#DIV/0!</v>
      </c>
      <c r="FG27" s="68">
        <f t="shared" si="267"/>
        <v>0</v>
      </c>
      <c r="FH27" s="68">
        <f t="shared" si="268"/>
        <v>0</v>
      </c>
      <c r="FI27" s="68">
        <f t="shared" si="269"/>
        <v>0</v>
      </c>
      <c r="FJ27" s="68" t="e">
        <f t="shared" si="270"/>
        <v>#DIV/0!</v>
      </c>
      <c r="FK27" s="68">
        <f t="shared" si="271"/>
        <v>0</v>
      </c>
      <c r="FL27" s="68" t="e">
        <f t="shared" si="272"/>
        <v>#DIV/0!</v>
      </c>
      <c r="FM27" s="68" t="e">
        <f t="shared" si="273"/>
        <v>#DIV/0!</v>
      </c>
      <c r="FN27" s="68" t="e">
        <f t="shared" si="274"/>
        <v>#DIV/0!</v>
      </c>
    </row>
    <row r="28" spans="1:170" ht="15">
      <c r="A28" s="58" t="s">
        <v>19</v>
      </c>
      <c r="B28" s="58" t="s">
        <v>3</v>
      </c>
      <c r="C28" s="42"/>
      <c r="D28" s="70" t="e">
        <f t="shared" si="119"/>
        <v>#DIV/0!</v>
      </c>
      <c r="E28" s="70" t="e">
        <f t="shared" si="120"/>
        <v>#DIV/0!</v>
      </c>
      <c r="F28" s="70">
        <f t="shared" si="121"/>
        <v>1700</v>
      </c>
      <c r="G28" s="68" t="e">
        <f t="shared" si="122"/>
        <v>#DIV/0!</v>
      </c>
      <c r="H28" s="69">
        <f t="shared" si="123"/>
        <v>0</v>
      </c>
      <c r="I28" s="68" t="e">
        <f t="shared" si="124"/>
        <v>#DIV/0!</v>
      </c>
      <c r="J28" s="68" t="e">
        <f t="shared" si="125"/>
        <v>#DIV/0!</v>
      </c>
      <c r="K28" s="68" t="e">
        <f t="shared" si="126"/>
        <v>#DIV/0!</v>
      </c>
      <c r="L28" s="68" t="e">
        <f t="shared" si="127"/>
        <v>#DIV/0!</v>
      </c>
      <c r="M28" s="68" t="e">
        <f t="shared" si="128"/>
        <v>#DIV/0!</v>
      </c>
      <c r="N28" s="68" t="e">
        <f t="shared" si="129"/>
        <v>#DIV/0!</v>
      </c>
      <c r="O28" s="68" t="e">
        <f t="shared" si="130"/>
        <v>#DIV/0!</v>
      </c>
      <c r="P28" s="68" t="e">
        <f t="shared" si="131"/>
        <v>#DIV/0!</v>
      </c>
      <c r="Q28" s="42"/>
      <c r="R28" s="68" t="e">
        <f t="shared" si="132"/>
        <v>#DIV/0!</v>
      </c>
      <c r="S28" s="68" t="e">
        <f t="shared" si="133"/>
        <v>#DIV/0!</v>
      </c>
      <c r="T28" s="69">
        <f t="shared" si="134"/>
        <v>1700</v>
      </c>
      <c r="U28" s="68" t="e">
        <f t="shared" si="135"/>
        <v>#DIV/0!</v>
      </c>
      <c r="V28" s="68">
        <f t="shared" si="136"/>
        <v>0</v>
      </c>
      <c r="W28" s="68" t="e">
        <f t="shared" si="137"/>
        <v>#DIV/0!</v>
      </c>
      <c r="X28" s="68" t="e">
        <f t="shared" si="138"/>
        <v>#DIV/0!</v>
      </c>
      <c r="Y28" s="68" t="e">
        <f t="shared" si="139"/>
        <v>#DIV/0!</v>
      </c>
      <c r="Z28" s="68" t="e">
        <f t="shared" si="140"/>
        <v>#DIV/0!</v>
      </c>
      <c r="AA28" s="68" t="e">
        <f t="shared" si="141"/>
        <v>#DIV/0!</v>
      </c>
      <c r="AB28" s="68" t="e">
        <f t="shared" si="142"/>
        <v>#DIV/0!</v>
      </c>
      <c r="AC28" s="68" t="e">
        <f t="shared" si="143"/>
        <v>#DIV/0!</v>
      </c>
      <c r="AD28" s="68" t="e">
        <f t="shared" si="144"/>
        <v>#DIV/0!</v>
      </c>
      <c r="AE28" s="42"/>
      <c r="AF28" s="68" t="e">
        <f t="shared" si="145"/>
        <v>#DIV/0!</v>
      </c>
      <c r="AG28" s="68" t="e">
        <f t="shared" si="146"/>
        <v>#DIV/0!</v>
      </c>
      <c r="AH28" s="68">
        <f t="shared" si="147"/>
        <v>1700</v>
      </c>
      <c r="AI28" s="68" t="e">
        <f t="shared" si="148"/>
        <v>#DIV/0!</v>
      </c>
      <c r="AJ28" s="68">
        <f t="shared" si="149"/>
        <v>0</v>
      </c>
      <c r="AK28" s="68" t="e">
        <f t="shared" si="150"/>
        <v>#DIV/0!</v>
      </c>
      <c r="AL28" s="68" t="e">
        <f t="shared" si="151"/>
        <v>#DIV/0!</v>
      </c>
      <c r="AM28" s="68" t="e">
        <f t="shared" si="152"/>
        <v>#DIV/0!</v>
      </c>
      <c r="AN28" s="68" t="e">
        <f t="shared" si="153"/>
        <v>#DIV/0!</v>
      </c>
      <c r="AO28" s="68" t="e">
        <f t="shared" si="154"/>
        <v>#DIV/0!</v>
      </c>
      <c r="AP28" s="68" t="e">
        <f t="shared" si="155"/>
        <v>#DIV/0!</v>
      </c>
      <c r="AQ28" s="68" t="e">
        <f t="shared" si="156"/>
        <v>#DIV/0!</v>
      </c>
      <c r="AR28" s="68" t="e">
        <f t="shared" si="157"/>
        <v>#DIV/0!</v>
      </c>
      <c r="AS28" s="42"/>
      <c r="AT28" s="68" t="e">
        <f t="shared" si="158"/>
        <v>#DIV/0!</v>
      </c>
      <c r="AU28" s="68" t="e">
        <f t="shared" si="159"/>
        <v>#DIV/0!</v>
      </c>
      <c r="AV28" s="68">
        <f t="shared" si="160"/>
        <v>1700</v>
      </c>
      <c r="AW28" s="68" t="e">
        <f t="shared" si="161"/>
        <v>#DIV/0!</v>
      </c>
      <c r="AX28" s="68">
        <f t="shared" si="162"/>
        <v>0</v>
      </c>
      <c r="AY28" s="68">
        <f t="shared" si="163"/>
        <v>0</v>
      </c>
      <c r="AZ28" s="68">
        <f t="shared" si="164"/>
        <v>0</v>
      </c>
      <c r="BA28" s="68">
        <f t="shared" si="165"/>
        <v>0</v>
      </c>
      <c r="BB28" s="68">
        <f t="shared" si="166"/>
        <v>0</v>
      </c>
      <c r="BC28" s="68">
        <f t="shared" si="167"/>
        <v>0</v>
      </c>
      <c r="BD28" s="68">
        <f t="shared" si="168"/>
        <v>0</v>
      </c>
      <c r="BE28" s="68" t="e">
        <f t="shared" si="169"/>
        <v>#DIV/0!</v>
      </c>
      <c r="BF28" s="68" t="e">
        <f t="shared" si="170"/>
        <v>#DIV/0!</v>
      </c>
      <c r="BG28" s="42"/>
      <c r="BH28" s="68" t="e">
        <f t="shared" si="171"/>
        <v>#DIV/0!</v>
      </c>
      <c r="BI28" s="68" t="e">
        <f t="shared" si="172"/>
        <v>#DIV/0!</v>
      </c>
      <c r="BJ28" s="68">
        <f t="shared" si="173"/>
        <v>1700</v>
      </c>
      <c r="BK28" s="68" t="e">
        <f t="shared" si="174"/>
        <v>#DIV/0!</v>
      </c>
      <c r="BL28" s="68">
        <f t="shared" si="175"/>
        <v>0</v>
      </c>
      <c r="BM28" s="68">
        <f t="shared" si="176"/>
        <v>0</v>
      </c>
      <c r="BN28" s="68">
        <f t="shared" si="177"/>
        <v>0</v>
      </c>
      <c r="BO28" s="68">
        <f t="shared" si="178"/>
        <v>0</v>
      </c>
      <c r="BP28" s="68">
        <f t="shared" si="179"/>
        <v>0</v>
      </c>
      <c r="BQ28" s="68">
        <f t="shared" si="180"/>
        <v>0</v>
      </c>
      <c r="BR28" s="68">
        <f t="shared" si="181"/>
        <v>0</v>
      </c>
      <c r="BS28" s="68" t="e">
        <f t="shared" si="182"/>
        <v>#DIV/0!</v>
      </c>
      <c r="BT28" s="68" t="e">
        <f t="shared" si="183"/>
        <v>#DIV/0!</v>
      </c>
      <c r="BU28" s="42"/>
      <c r="BV28" s="68" t="e">
        <f t="shared" si="184"/>
        <v>#DIV/0!</v>
      </c>
      <c r="BW28" s="68" t="e">
        <f t="shared" si="185"/>
        <v>#DIV/0!</v>
      </c>
      <c r="BX28" s="68">
        <f t="shared" si="186"/>
        <v>1700</v>
      </c>
      <c r="BY28" s="68" t="e">
        <f t="shared" si="187"/>
        <v>#DIV/0!</v>
      </c>
      <c r="BZ28" s="68">
        <f t="shared" si="188"/>
        <v>0</v>
      </c>
      <c r="CA28" s="68">
        <f t="shared" si="189"/>
        <v>0</v>
      </c>
      <c r="CB28" s="68">
        <f t="shared" si="190"/>
        <v>0</v>
      </c>
      <c r="CC28" s="68">
        <f t="shared" si="191"/>
        <v>0</v>
      </c>
      <c r="CD28" s="68">
        <f t="shared" si="192"/>
        <v>0</v>
      </c>
      <c r="CE28" s="68">
        <f t="shared" si="193"/>
        <v>0</v>
      </c>
      <c r="CF28" s="68">
        <f t="shared" si="194"/>
        <v>0</v>
      </c>
      <c r="CG28" s="68" t="e">
        <f t="shared" si="195"/>
        <v>#DIV/0!</v>
      </c>
      <c r="CH28" s="68" t="e">
        <f t="shared" si="196"/>
        <v>#DIV/0!</v>
      </c>
      <c r="CI28" s="42"/>
      <c r="CJ28" s="68" t="e">
        <f t="shared" si="197"/>
        <v>#DIV/0!</v>
      </c>
      <c r="CK28" s="68" t="e">
        <f t="shared" si="198"/>
        <v>#DIV/0!</v>
      </c>
      <c r="CL28" s="68">
        <f t="shared" si="199"/>
        <v>1700</v>
      </c>
      <c r="CM28" s="69">
        <f t="shared" si="200"/>
        <v>0</v>
      </c>
      <c r="CN28" s="68">
        <f t="shared" si="201"/>
        <v>0</v>
      </c>
      <c r="CO28" s="68">
        <f t="shared" si="202"/>
        <v>0</v>
      </c>
      <c r="CP28" s="68">
        <f t="shared" si="203"/>
        <v>0</v>
      </c>
      <c r="CQ28" s="68">
        <f t="shared" si="204"/>
        <v>0</v>
      </c>
      <c r="CR28" s="68">
        <f t="shared" si="205"/>
        <v>0</v>
      </c>
      <c r="CS28" s="68">
        <f t="shared" si="206"/>
        <v>0</v>
      </c>
      <c r="CT28" s="68">
        <f t="shared" si="207"/>
        <v>0</v>
      </c>
      <c r="CU28" s="68" t="e">
        <f t="shared" si="208"/>
        <v>#DIV/0!</v>
      </c>
      <c r="CV28" s="68" t="e">
        <f t="shared" si="209"/>
        <v>#DIV/0!</v>
      </c>
      <c r="CW28" s="42"/>
      <c r="CX28" s="68" t="e">
        <f t="shared" si="210"/>
        <v>#DIV/0!</v>
      </c>
      <c r="CY28" s="68" t="e">
        <f t="shared" si="211"/>
        <v>#DIV/0!</v>
      </c>
      <c r="CZ28" s="68">
        <f t="shared" si="212"/>
        <v>1700</v>
      </c>
      <c r="DA28" s="68" t="e">
        <f t="shared" si="213"/>
        <v>#DIV/0!</v>
      </c>
      <c r="DB28" s="68">
        <f t="shared" si="214"/>
        <v>0</v>
      </c>
      <c r="DC28" s="68">
        <f t="shared" si="215"/>
        <v>0</v>
      </c>
      <c r="DD28" s="68">
        <f t="shared" si="216"/>
        <v>0</v>
      </c>
      <c r="DE28" s="68">
        <f t="shared" si="217"/>
        <v>0</v>
      </c>
      <c r="DF28" s="68">
        <f t="shared" si="218"/>
        <v>0</v>
      </c>
      <c r="DG28" s="68">
        <f t="shared" si="219"/>
        <v>0</v>
      </c>
      <c r="DH28" s="68">
        <f t="shared" si="220"/>
        <v>0</v>
      </c>
      <c r="DI28" s="68" t="e">
        <f t="shared" si="221"/>
        <v>#DIV/0!</v>
      </c>
      <c r="DJ28" s="68">
        <f t="shared" si="222"/>
        <v>0</v>
      </c>
      <c r="DK28" s="42"/>
      <c r="DL28" s="68" t="e">
        <f t="shared" si="223"/>
        <v>#DIV/0!</v>
      </c>
      <c r="DM28" s="68" t="e">
        <f t="shared" si="224"/>
        <v>#DIV/0!</v>
      </c>
      <c r="DN28" s="68">
        <f t="shared" si="225"/>
        <v>1700</v>
      </c>
      <c r="DO28" s="68" t="e">
        <f t="shared" si="226"/>
        <v>#DIV/0!</v>
      </c>
      <c r="DP28" s="68">
        <f t="shared" si="227"/>
        <v>0</v>
      </c>
      <c r="DQ28" s="68">
        <f t="shared" si="228"/>
        <v>0</v>
      </c>
      <c r="DR28" s="68">
        <f t="shared" si="229"/>
        <v>0</v>
      </c>
      <c r="DS28" s="68">
        <f t="shared" si="230"/>
        <v>0</v>
      </c>
      <c r="DT28" s="68" t="e">
        <f t="shared" si="231"/>
        <v>#DIV/0!</v>
      </c>
      <c r="DU28" s="68">
        <f t="shared" si="232"/>
        <v>0</v>
      </c>
      <c r="DV28" s="68">
        <f t="shared" si="233"/>
        <v>0</v>
      </c>
      <c r="DW28" s="68" t="e">
        <f t="shared" si="234"/>
        <v>#DIV/0!</v>
      </c>
      <c r="DX28" s="68">
        <f t="shared" si="235"/>
        <v>0</v>
      </c>
      <c r="DY28" s="42"/>
      <c r="DZ28" s="68" t="e">
        <f t="shared" si="236"/>
        <v>#DIV/0!</v>
      </c>
      <c r="EA28" s="68" t="e">
        <f t="shared" si="237"/>
        <v>#DIV/0!</v>
      </c>
      <c r="EB28" s="68">
        <f t="shared" si="238"/>
        <v>1700</v>
      </c>
      <c r="EC28" s="68" t="e">
        <f t="shared" si="239"/>
        <v>#DIV/0!</v>
      </c>
      <c r="ED28" s="68">
        <f t="shared" si="240"/>
        <v>0</v>
      </c>
      <c r="EE28" s="68" t="e">
        <f t="shared" si="241"/>
        <v>#DIV/0!</v>
      </c>
      <c r="EF28" s="68">
        <f t="shared" si="242"/>
        <v>0</v>
      </c>
      <c r="EG28" s="68">
        <f t="shared" si="243"/>
        <v>0</v>
      </c>
      <c r="EH28" s="68" t="e">
        <f t="shared" si="244"/>
        <v>#DIV/0!</v>
      </c>
      <c r="EI28" s="68">
        <f t="shared" si="245"/>
        <v>0</v>
      </c>
      <c r="EJ28" s="68" t="e">
        <f t="shared" si="246"/>
        <v>#DIV/0!</v>
      </c>
      <c r="EK28" s="68" t="e">
        <f t="shared" si="247"/>
        <v>#DIV/0!</v>
      </c>
      <c r="EL28" s="68">
        <f t="shared" si="248"/>
        <v>0</v>
      </c>
      <c r="EM28" s="42"/>
      <c r="EN28" s="68" t="e">
        <f t="shared" si="249"/>
        <v>#DIV/0!</v>
      </c>
      <c r="EO28" s="68" t="e">
        <f t="shared" si="250"/>
        <v>#DIV/0!</v>
      </c>
      <c r="EP28" s="68" t="e">
        <f t="shared" si="251"/>
        <v>#DIV/0!</v>
      </c>
      <c r="EQ28" s="68" t="e">
        <f t="shared" si="252"/>
        <v>#DIV/0!</v>
      </c>
      <c r="ER28" s="68" t="e">
        <f t="shared" si="253"/>
        <v>#DIV/0!</v>
      </c>
      <c r="ES28" s="69">
        <f t="shared" si="254"/>
        <v>0</v>
      </c>
      <c r="ET28" s="69">
        <f t="shared" si="255"/>
        <v>0</v>
      </c>
      <c r="EU28" s="69">
        <f t="shared" si="256"/>
        <v>0</v>
      </c>
      <c r="EV28" s="69">
        <f t="shared" si="257"/>
        <v>0</v>
      </c>
      <c r="EW28" s="69">
        <f t="shared" si="258"/>
        <v>0</v>
      </c>
      <c r="EX28" s="69">
        <f t="shared" si="259"/>
        <v>0</v>
      </c>
      <c r="EY28" s="68" t="e">
        <f t="shared" si="260"/>
        <v>#DIV/0!</v>
      </c>
      <c r="EZ28" s="69">
        <f t="shared" si="261"/>
        <v>0</v>
      </c>
      <c r="FA28" s="42"/>
      <c r="FB28" s="68" t="e">
        <f t="shared" si="262"/>
        <v>#DIV/0!</v>
      </c>
      <c r="FC28" s="68" t="e">
        <f t="shared" si="263"/>
        <v>#DIV/0!</v>
      </c>
      <c r="FD28" s="68" t="e">
        <f t="shared" si="264"/>
        <v>#DIV/0!</v>
      </c>
      <c r="FE28" s="68" t="e">
        <f t="shared" si="265"/>
        <v>#DIV/0!</v>
      </c>
      <c r="FF28" s="68" t="e">
        <f t="shared" si="266"/>
        <v>#DIV/0!</v>
      </c>
      <c r="FG28" s="68">
        <f t="shared" si="267"/>
        <v>0</v>
      </c>
      <c r="FH28" s="68">
        <f t="shared" si="268"/>
        <v>0</v>
      </c>
      <c r="FI28" s="68">
        <f t="shared" si="269"/>
        <v>0</v>
      </c>
      <c r="FJ28" s="68" t="e">
        <f t="shared" si="270"/>
        <v>#DIV/0!</v>
      </c>
      <c r="FK28" s="68">
        <f t="shared" si="271"/>
        <v>0</v>
      </c>
      <c r="FL28" s="68" t="e">
        <f t="shared" si="272"/>
        <v>#DIV/0!</v>
      </c>
      <c r="FM28" s="68" t="e">
        <f t="shared" si="273"/>
        <v>#DIV/0!</v>
      </c>
      <c r="FN28" s="68" t="e">
        <f t="shared" si="274"/>
        <v>#DIV/0!</v>
      </c>
    </row>
    <row r="29" spans="1:170" ht="30">
      <c r="A29" s="54" t="s">
        <v>13</v>
      </c>
      <c r="B29" s="54" t="s">
        <v>4</v>
      </c>
      <c r="C29" s="46"/>
      <c r="D29" s="68" t="e">
        <f t="shared" si="119"/>
        <v>#DIV/0!</v>
      </c>
      <c r="E29" s="68" t="e">
        <f t="shared" si="120"/>
        <v>#DIV/0!</v>
      </c>
      <c r="F29" s="68">
        <f t="shared" si="121"/>
        <v>13120.666666666666</v>
      </c>
      <c r="G29" s="68" t="e">
        <f t="shared" si="122"/>
        <v>#DIV/0!</v>
      </c>
      <c r="H29" s="69">
        <f t="shared" si="123"/>
        <v>13120</v>
      </c>
      <c r="I29" s="68" t="e">
        <f t="shared" si="124"/>
        <v>#DIV/0!</v>
      </c>
      <c r="J29" s="68" t="e">
        <f t="shared" si="125"/>
        <v>#DIV/0!</v>
      </c>
      <c r="K29" s="68" t="e">
        <f t="shared" si="126"/>
        <v>#DIV/0!</v>
      </c>
      <c r="L29" s="68" t="e">
        <f t="shared" si="127"/>
        <v>#DIV/0!</v>
      </c>
      <c r="M29" s="68" t="e">
        <f t="shared" si="128"/>
        <v>#DIV/0!</v>
      </c>
      <c r="N29" s="68" t="e">
        <f t="shared" si="129"/>
        <v>#DIV/0!</v>
      </c>
      <c r="O29" s="68" t="e">
        <f t="shared" si="130"/>
        <v>#DIV/0!</v>
      </c>
      <c r="P29" s="68" t="e">
        <f t="shared" si="131"/>
        <v>#DIV/0!</v>
      </c>
      <c r="Q29" s="46"/>
      <c r="R29" s="68" t="e">
        <f t="shared" si="132"/>
        <v>#DIV/0!</v>
      </c>
      <c r="S29" s="68" t="e">
        <f t="shared" si="133"/>
        <v>#DIV/0!</v>
      </c>
      <c r="T29" s="69">
        <f t="shared" si="134"/>
        <v>11094.761904761905</v>
      </c>
      <c r="U29" s="68" t="e">
        <f t="shared" si="135"/>
        <v>#DIV/0!</v>
      </c>
      <c r="V29" s="68">
        <f t="shared" si="136"/>
        <v>11094.761904761905</v>
      </c>
      <c r="W29" s="68" t="e">
        <f t="shared" si="137"/>
        <v>#DIV/0!</v>
      </c>
      <c r="X29" s="68" t="e">
        <f t="shared" si="138"/>
        <v>#DIV/0!</v>
      </c>
      <c r="Y29" s="68" t="e">
        <f t="shared" si="139"/>
        <v>#DIV/0!</v>
      </c>
      <c r="Z29" s="68" t="e">
        <f t="shared" si="140"/>
        <v>#DIV/0!</v>
      </c>
      <c r="AA29" s="68" t="e">
        <f t="shared" si="141"/>
        <v>#DIV/0!</v>
      </c>
      <c r="AB29" s="68" t="e">
        <f t="shared" si="142"/>
        <v>#DIV/0!</v>
      </c>
      <c r="AC29" s="68" t="e">
        <f t="shared" si="143"/>
        <v>#DIV/0!</v>
      </c>
      <c r="AD29" s="68" t="e">
        <f t="shared" si="144"/>
        <v>#DIV/0!</v>
      </c>
      <c r="AE29" s="46"/>
      <c r="AF29" s="68" t="e">
        <f t="shared" si="145"/>
        <v>#DIV/0!</v>
      </c>
      <c r="AG29" s="68" t="e">
        <f t="shared" si="146"/>
        <v>#DIV/0!</v>
      </c>
      <c r="AH29" s="68">
        <f t="shared" si="147"/>
        <v>34283.333333333336</v>
      </c>
      <c r="AI29" s="68" t="e">
        <f t="shared" si="148"/>
        <v>#DIV/0!</v>
      </c>
      <c r="AJ29" s="68">
        <f t="shared" si="149"/>
        <v>34291.666666666664</v>
      </c>
      <c r="AK29" s="68" t="e">
        <f t="shared" si="150"/>
        <v>#DIV/0!</v>
      </c>
      <c r="AL29" s="68" t="e">
        <f t="shared" si="151"/>
        <v>#DIV/0!</v>
      </c>
      <c r="AM29" s="68" t="e">
        <f t="shared" si="152"/>
        <v>#DIV/0!</v>
      </c>
      <c r="AN29" s="68" t="e">
        <f t="shared" si="153"/>
        <v>#DIV/0!</v>
      </c>
      <c r="AO29" s="68" t="e">
        <f t="shared" si="154"/>
        <v>#DIV/0!</v>
      </c>
      <c r="AP29" s="68" t="e">
        <f t="shared" si="155"/>
        <v>#DIV/0!</v>
      </c>
      <c r="AQ29" s="68" t="e">
        <f t="shared" si="156"/>
        <v>#DIV/0!</v>
      </c>
      <c r="AR29" s="68" t="e">
        <f t="shared" si="157"/>
        <v>#DIV/0!</v>
      </c>
      <c r="AS29" s="46"/>
      <c r="AT29" s="68" t="e">
        <f t="shared" si="158"/>
        <v>#DIV/0!</v>
      </c>
      <c r="AU29" s="68" t="e">
        <f t="shared" si="159"/>
        <v>#DIV/0!</v>
      </c>
      <c r="AV29" s="68">
        <f t="shared" si="160"/>
        <v>82220.00000000001</v>
      </c>
      <c r="AW29" s="68" t="e">
        <f t="shared" si="161"/>
        <v>#DIV/0!</v>
      </c>
      <c r="AX29" s="68">
        <f t="shared" si="162"/>
        <v>82220.00000000001</v>
      </c>
      <c r="AY29" s="68">
        <f t="shared" si="163"/>
        <v>82220</v>
      </c>
      <c r="AZ29" s="68">
        <f t="shared" si="164"/>
        <v>82220</v>
      </c>
      <c r="BA29" s="68">
        <f t="shared" si="165"/>
        <v>82219.99999999999</v>
      </c>
      <c r="BB29" s="68">
        <f t="shared" si="166"/>
        <v>82220</v>
      </c>
      <c r="BC29" s="68">
        <f t="shared" si="167"/>
        <v>82220</v>
      </c>
      <c r="BD29" s="68">
        <f t="shared" si="168"/>
        <v>82220.00000000001</v>
      </c>
      <c r="BE29" s="68" t="e">
        <f t="shared" si="169"/>
        <v>#DIV/0!</v>
      </c>
      <c r="BF29" s="68" t="e">
        <f t="shared" si="170"/>
        <v>#DIV/0!</v>
      </c>
      <c r="BG29" s="46"/>
      <c r="BH29" s="68" t="e">
        <f t="shared" si="171"/>
        <v>#DIV/0!</v>
      </c>
      <c r="BI29" s="68" t="e">
        <f t="shared" si="172"/>
        <v>#DIV/0!</v>
      </c>
      <c r="BJ29" s="68">
        <f t="shared" si="173"/>
        <v>80618.91891891892</v>
      </c>
      <c r="BK29" s="68" t="e">
        <f t="shared" si="174"/>
        <v>#DIV/0!</v>
      </c>
      <c r="BL29" s="68">
        <f t="shared" si="175"/>
        <v>80618.91891891892</v>
      </c>
      <c r="BM29" s="68">
        <f t="shared" si="176"/>
        <v>80618.9189189189</v>
      </c>
      <c r="BN29" s="68">
        <f t="shared" si="177"/>
        <v>80618.91891891892</v>
      </c>
      <c r="BO29" s="68">
        <f t="shared" si="178"/>
        <v>80618.9189189189</v>
      </c>
      <c r="BP29" s="68">
        <f t="shared" si="179"/>
        <v>80618.9189189189</v>
      </c>
      <c r="BQ29" s="68">
        <f t="shared" si="180"/>
        <v>80618.9189189189</v>
      </c>
      <c r="BR29" s="68">
        <f t="shared" si="181"/>
        <v>80618.9189189189</v>
      </c>
      <c r="BS29" s="68" t="e">
        <f t="shared" si="182"/>
        <v>#DIV/0!</v>
      </c>
      <c r="BT29" s="68" t="e">
        <f t="shared" si="183"/>
        <v>#DIV/0!</v>
      </c>
      <c r="BU29" s="46"/>
      <c r="BV29" s="68" t="e">
        <f t="shared" si="184"/>
        <v>#DIV/0!</v>
      </c>
      <c r="BW29" s="68" t="e">
        <f t="shared" si="185"/>
        <v>#DIV/0!</v>
      </c>
      <c r="BX29" s="68">
        <f t="shared" si="186"/>
        <v>52682.758620689645</v>
      </c>
      <c r="BY29" s="68" t="e">
        <f t="shared" si="187"/>
        <v>#DIV/0!</v>
      </c>
      <c r="BZ29" s="68">
        <f t="shared" si="188"/>
        <v>52682.758620689645</v>
      </c>
      <c r="CA29" s="68">
        <f t="shared" si="189"/>
        <v>52682.75862068965</v>
      </c>
      <c r="CB29" s="68">
        <f t="shared" si="190"/>
        <v>52682.75862068966</v>
      </c>
      <c r="CC29" s="68">
        <f t="shared" si="191"/>
        <v>52682.75862068966</v>
      </c>
      <c r="CD29" s="68">
        <f t="shared" si="192"/>
        <v>52682.75862068965</v>
      </c>
      <c r="CE29" s="68">
        <f t="shared" si="193"/>
        <v>52682.75862068966</v>
      </c>
      <c r="CF29" s="68">
        <f t="shared" si="194"/>
        <v>52682.75862068966</v>
      </c>
      <c r="CG29" s="68" t="e">
        <f t="shared" si="195"/>
        <v>#DIV/0!</v>
      </c>
      <c r="CH29" s="68" t="e">
        <f t="shared" si="196"/>
        <v>#DIV/0!</v>
      </c>
      <c r="CI29" s="46"/>
      <c r="CJ29" s="68" t="e">
        <f t="shared" si="197"/>
        <v>#DIV/0!</v>
      </c>
      <c r="CK29" s="68" t="e">
        <f t="shared" si="198"/>
        <v>#DIV/0!</v>
      </c>
      <c r="CL29" s="68">
        <f t="shared" si="199"/>
        <v>51117.54385964913</v>
      </c>
      <c r="CM29" s="69">
        <f t="shared" si="200"/>
        <v>51117.54385964912</v>
      </c>
      <c r="CN29" s="68">
        <f t="shared" si="201"/>
        <v>51117.54385964912</v>
      </c>
      <c r="CO29" s="68">
        <f t="shared" si="202"/>
        <v>51117.54385964912</v>
      </c>
      <c r="CP29" s="68">
        <f t="shared" si="203"/>
        <v>51117.54385964912</v>
      </c>
      <c r="CQ29" s="68">
        <f t="shared" si="204"/>
        <v>51117.54385964912</v>
      </c>
      <c r="CR29" s="68">
        <f t="shared" si="205"/>
        <v>51117.54385964912</v>
      </c>
      <c r="CS29" s="68">
        <f t="shared" si="206"/>
        <v>51117.54385964913</v>
      </c>
      <c r="CT29" s="68">
        <f t="shared" si="207"/>
        <v>51117.54385964912</v>
      </c>
      <c r="CU29" s="68" t="e">
        <f t="shared" si="208"/>
        <v>#DIV/0!</v>
      </c>
      <c r="CV29" s="68" t="e">
        <f t="shared" si="209"/>
        <v>#DIV/0!</v>
      </c>
      <c r="CW29" s="46"/>
      <c r="CX29" s="68" t="e">
        <f t="shared" si="210"/>
        <v>#DIV/0!</v>
      </c>
      <c r="CY29" s="68" t="e">
        <f t="shared" si="211"/>
        <v>#DIV/0!</v>
      </c>
      <c r="CZ29" s="68">
        <f t="shared" si="212"/>
        <v>84962.79069767443</v>
      </c>
      <c r="DA29" s="68" t="e">
        <f t="shared" si="213"/>
        <v>#DIV/0!</v>
      </c>
      <c r="DB29" s="68">
        <f t="shared" si="214"/>
        <v>84962.79069767443</v>
      </c>
      <c r="DC29" s="68">
        <f t="shared" si="215"/>
        <v>84962.79069767441</v>
      </c>
      <c r="DD29" s="68">
        <f t="shared" si="216"/>
        <v>84962.79069767441</v>
      </c>
      <c r="DE29" s="68">
        <f t="shared" si="217"/>
        <v>84962.79069767441</v>
      </c>
      <c r="DF29" s="68">
        <f t="shared" si="218"/>
        <v>84962.79069767441</v>
      </c>
      <c r="DG29" s="68">
        <f t="shared" si="219"/>
        <v>84962.79069767443</v>
      </c>
      <c r="DH29" s="68">
        <f t="shared" si="220"/>
        <v>84962.79069767441</v>
      </c>
      <c r="DI29" s="68" t="e">
        <f t="shared" si="221"/>
        <v>#DIV/0!</v>
      </c>
      <c r="DJ29" s="68">
        <f t="shared" si="222"/>
        <v>84962.79069767441</v>
      </c>
      <c r="DK29" s="46"/>
      <c r="DL29" s="68" t="e">
        <f t="shared" si="223"/>
        <v>#DIV/0!</v>
      </c>
      <c r="DM29" s="68" t="e">
        <f t="shared" si="224"/>
        <v>#DIV/0!</v>
      </c>
      <c r="DN29" s="68">
        <f t="shared" si="225"/>
        <v>66076.38888888889</v>
      </c>
      <c r="DO29" s="68" t="e">
        <f t="shared" si="226"/>
        <v>#DIV/0!</v>
      </c>
      <c r="DP29" s="68">
        <f t="shared" si="227"/>
        <v>66076.38888888889</v>
      </c>
      <c r="DQ29" s="68">
        <f t="shared" si="228"/>
        <v>66076.38888888888</v>
      </c>
      <c r="DR29" s="68">
        <f t="shared" si="229"/>
        <v>66076.38888888888</v>
      </c>
      <c r="DS29" s="68">
        <f t="shared" si="230"/>
        <v>66076.3888888889</v>
      </c>
      <c r="DT29" s="68" t="e">
        <f t="shared" si="231"/>
        <v>#DIV/0!</v>
      </c>
      <c r="DU29" s="68">
        <f t="shared" si="232"/>
        <v>66076.38888888888</v>
      </c>
      <c r="DV29" s="68">
        <f t="shared" si="233"/>
        <v>66076.38888888888</v>
      </c>
      <c r="DW29" s="68" t="e">
        <f t="shared" si="234"/>
        <v>#DIV/0!</v>
      </c>
      <c r="DX29" s="68">
        <f t="shared" si="235"/>
        <v>66076.38888888889</v>
      </c>
      <c r="DY29" s="46"/>
      <c r="DZ29" s="68" t="e">
        <f t="shared" si="236"/>
        <v>#DIV/0!</v>
      </c>
      <c r="EA29" s="68" t="e">
        <f t="shared" si="237"/>
        <v>#DIV/0!</v>
      </c>
      <c r="EB29" s="68">
        <f t="shared" si="238"/>
        <v>54287.77777777779</v>
      </c>
      <c r="EC29" s="68" t="e">
        <f t="shared" si="239"/>
        <v>#DIV/0!</v>
      </c>
      <c r="ED29" s="68">
        <f t="shared" si="240"/>
        <v>54287.77777777779</v>
      </c>
      <c r="EE29" s="68" t="e">
        <f t="shared" si="241"/>
        <v>#DIV/0!</v>
      </c>
      <c r="EF29" s="68">
        <f t="shared" si="242"/>
        <v>54287.77777777779</v>
      </c>
      <c r="EG29" s="68">
        <f t="shared" si="243"/>
        <v>54287.77777777779</v>
      </c>
      <c r="EH29" s="68" t="e">
        <f t="shared" si="244"/>
        <v>#DIV/0!</v>
      </c>
      <c r="EI29" s="68">
        <f t="shared" si="245"/>
        <v>54287.77777777778</v>
      </c>
      <c r="EJ29" s="68" t="e">
        <f t="shared" si="246"/>
        <v>#DIV/0!</v>
      </c>
      <c r="EK29" s="68" t="e">
        <f t="shared" si="247"/>
        <v>#DIV/0!</v>
      </c>
      <c r="EL29" s="68">
        <f t="shared" si="248"/>
        <v>54287.77777777779</v>
      </c>
      <c r="EM29" s="46"/>
      <c r="EN29" s="68" t="e">
        <f t="shared" si="249"/>
        <v>#DIV/0!</v>
      </c>
      <c r="EO29" s="68" t="e">
        <f t="shared" si="250"/>
        <v>#DIV/0!</v>
      </c>
      <c r="EP29" s="68" t="e">
        <f t="shared" si="251"/>
        <v>#DIV/0!</v>
      </c>
      <c r="EQ29" s="68" t="e">
        <f t="shared" si="252"/>
        <v>#DIV/0!</v>
      </c>
      <c r="ER29" s="68" t="e">
        <f t="shared" si="253"/>
        <v>#DIV/0!</v>
      </c>
      <c r="ES29" s="69">
        <f t="shared" si="254"/>
        <v>16393.675213675215</v>
      </c>
      <c r="ET29" s="69">
        <f t="shared" si="255"/>
        <v>16393.67521367521</v>
      </c>
      <c r="EU29" s="69">
        <f t="shared" si="256"/>
        <v>16393.675213675215</v>
      </c>
      <c r="EV29" s="69">
        <f t="shared" si="257"/>
        <v>16393.67521367521</v>
      </c>
      <c r="EW29" s="69">
        <f t="shared" si="258"/>
        <v>16393.67521367521</v>
      </c>
      <c r="EX29" s="69">
        <f t="shared" si="259"/>
        <v>16393.675213675215</v>
      </c>
      <c r="EY29" s="68" t="e">
        <f t="shared" si="260"/>
        <v>#DIV/0!</v>
      </c>
      <c r="EZ29" s="69">
        <f t="shared" si="261"/>
        <v>16393.675213675215</v>
      </c>
      <c r="FA29" s="46"/>
      <c r="FB29" s="68" t="e">
        <f t="shared" si="262"/>
        <v>#DIV/0!</v>
      </c>
      <c r="FC29" s="68" t="e">
        <f t="shared" si="263"/>
        <v>#DIV/0!</v>
      </c>
      <c r="FD29" s="68" t="e">
        <f t="shared" si="264"/>
        <v>#DIV/0!</v>
      </c>
      <c r="FE29" s="68" t="e">
        <f t="shared" si="265"/>
        <v>#DIV/0!</v>
      </c>
      <c r="FF29" s="68" t="e">
        <f t="shared" si="266"/>
        <v>#DIV/0!</v>
      </c>
      <c r="FG29" s="68">
        <f t="shared" si="267"/>
        <v>119930.30303030302</v>
      </c>
      <c r="FH29" s="68">
        <f t="shared" si="268"/>
        <v>119930.30303030305</v>
      </c>
      <c r="FI29" s="68">
        <f t="shared" si="269"/>
        <v>119930.30303030304</v>
      </c>
      <c r="FJ29" s="68" t="e">
        <f t="shared" si="270"/>
        <v>#DIV/0!</v>
      </c>
      <c r="FK29" s="68">
        <f t="shared" si="271"/>
        <v>119930.30303030304</v>
      </c>
      <c r="FL29" s="68" t="e">
        <f t="shared" si="272"/>
        <v>#DIV/0!</v>
      </c>
      <c r="FM29" s="68" t="e">
        <f t="shared" si="273"/>
        <v>#DIV/0!</v>
      </c>
      <c r="FN29" s="68" t="e">
        <f t="shared" si="274"/>
        <v>#DIV/0!</v>
      </c>
    </row>
    <row r="30" spans="1:170" ht="30">
      <c r="A30" s="58" t="s">
        <v>20</v>
      </c>
      <c r="B30" s="58" t="s">
        <v>5</v>
      </c>
      <c r="C30" s="42"/>
      <c r="D30" s="70" t="e">
        <f t="shared" si="119"/>
        <v>#DIV/0!</v>
      </c>
      <c r="E30" s="70" t="e">
        <f t="shared" si="120"/>
        <v>#DIV/0!</v>
      </c>
      <c r="F30" s="70">
        <f t="shared" si="121"/>
        <v>7688</v>
      </c>
      <c r="G30" s="68" t="e">
        <f t="shared" si="122"/>
        <v>#DIV/0!</v>
      </c>
      <c r="H30" s="69">
        <f t="shared" si="123"/>
        <v>7688</v>
      </c>
      <c r="I30" s="68" t="e">
        <f t="shared" si="124"/>
        <v>#DIV/0!</v>
      </c>
      <c r="J30" s="68" t="e">
        <f t="shared" si="125"/>
        <v>#DIV/0!</v>
      </c>
      <c r="K30" s="68" t="e">
        <f t="shared" si="126"/>
        <v>#DIV/0!</v>
      </c>
      <c r="L30" s="68" t="e">
        <f t="shared" si="127"/>
        <v>#DIV/0!</v>
      </c>
      <c r="M30" s="68" t="e">
        <f t="shared" si="128"/>
        <v>#DIV/0!</v>
      </c>
      <c r="N30" s="68" t="e">
        <f t="shared" si="129"/>
        <v>#DIV/0!</v>
      </c>
      <c r="O30" s="68" t="e">
        <f t="shared" si="130"/>
        <v>#DIV/0!</v>
      </c>
      <c r="P30" s="68" t="e">
        <f t="shared" si="131"/>
        <v>#DIV/0!</v>
      </c>
      <c r="Q30" s="42"/>
      <c r="R30" s="68" t="e">
        <f t="shared" si="132"/>
        <v>#DIV/0!</v>
      </c>
      <c r="S30" s="68" t="e">
        <f t="shared" si="133"/>
        <v>#DIV/0!</v>
      </c>
      <c r="T30" s="69">
        <f t="shared" si="134"/>
        <v>6221.428571428572</v>
      </c>
      <c r="U30" s="68" t="e">
        <f t="shared" si="135"/>
        <v>#DIV/0!</v>
      </c>
      <c r="V30" s="68">
        <f t="shared" si="136"/>
        <v>6220.952380952381</v>
      </c>
      <c r="W30" s="68" t="e">
        <f t="shared" si="137"/>
        <v>#DIV/0!</v>
      </c>
      <c r="X30" s="68" t="e">
        <f t="shared" si="138"/>
        <v>#DIV/0!</v>
      </c>
      <c r="Y30" s="68" t="e">
        <f t="shared" si="139"/>
        <v>#DIV/0!</v>
      </c>
      <c r="Z30" s="68" t="e">
        <f t="shared" si="140"/>
        <v>#DIV/0!</v>
      </c>
      <c r="AA30" s="68" t="e">
        <f t="shared" si="141"/>
        <v>#DIV/0!</v>
      </c>
      <c r="AB30" s="68" t="e">
        <f t="shared" si="142"/>
        <v>#DIV/0!</v>
      </c>
      <c r="AC30" s="68" t="e">
        <f t="shared" si="143"/>
        <v>#DIV/0!</v>
      </c>
      <c r="AD30" s="68" t="e">
        <f t="shared" si="144"/>
        <v>#DIV/0!</v>
      </c>
      <c r="AE30" s="42"/>
      <c r="AF30" s="68" t="e">
        <f t="shared" si="145"/>
        <v>#DIV/0!</v>
      </c>
      <c r="AG30" s="68" t="e">
        <f t="shared" si="146"/>
        <v>#DIV/0!</v>
      </c>
      <c r="AH30" s="68">
        <f t="shared" si="147"/>
        <v>21591.666666666668</v>
      </c>
      <c r="AI30" s="68" t="e">
        <f t="shared" si="148"/>
        <v>#DIV/0!</v>
      </c>
      <c r="AJ30" s="68">
        <f t="shared" si="149"/>
        <v>21591.666666666668</v>
      </c>
      <c r="AK30" s="68" t="e">
        <f t="shared" si="150"/>
        <v>#DIV/0!</v>
      </c>
      <c r="AL30" s="68" t="e">
        <f t="shared" si="151"/>
        <v>#DIV/0!</v>
      </c>
      <c r="AM30" s="68" t="e">
        <f t="shared" si="152"/>
        <v>#DIV/0!</v>
      </c>
      <c r="AN30" s="68" t="e">
        <f t="shared" si="153"/>
        <v>#DIV/0!</v>
      </c>
      <c r="AO30" s="68" t="e">
        <f t="shared" si="154"/>
        <v>#DIV/0!</v>
      </c>
      <c r="AP30" s="68" t="e">
        <f t="shared" si="155"/>
        <v>#DIV/0!</v>
      </c>
      <c r="AQ30" s="68" t="e">
        <f t="shared" si="156"/>
        <v>#DIV/0!</v>
      </c>
      <c r="AR30" s="68" t="e">
        <f t="shared" si="157"/>
        <v>#DIV/0!</v>
      </c>
      <c r="AS30" s="42"/>
      <c r="AT30" s="68" t="e">
        <f t="shared" si="158"/>
        <v>#DIV/0!</v>
      </c>
      <c r="AU30" s="68" t="e">
        <f t="shared" si="159"/>
        <v>#DIV/0!</v>
      </c>
      <c r="AV30" s="68">
        <f t="shared" si="160"/>
        <v>20520</v>
      </c>
      <c r="AW30" s="68" t="e">
        <f t="shared" si="161"/>
        <v>#DIV/0!</v>
      </c>
      <c r="AX30" s="68">
        <f t="shared" si="162"/>
        <v>20520</v>
      </c>
      <c r="AY30" s="68">
        <f t="shared" si="163"/>
        <v>20520</v>
      </c>
      <c r="AZ30" s="68">
        <f t="shared" si="164"/>
        <v>20520</v>
      </c>
      <c r="BA30" s="68">
        <f t="shared" si="165"/>
        <v>20520</v>
      </c>
      <c r="BB30" s="68">
        <f t="shared" si="166"/>
        <v>20520</v>
      </c>
      <c r="BC30" s="68">
        <f t="shared" si="167"/>
        <v>20520</v>
      </c>
      <c r="BD30" s="68">
        <f t="shared" si="168"/>
        <v>20520</v>
      </c>
      <c r="BE30" s="68" t="e">
        <f t="shared" si="169"/>
        <v>#DIV/0!</v>
      </c>
      <c r="BF30" s="68" t="e">
        <f t="shared" si="170"/>
        <v>#DIV/0!</v>
      </c>
      <c r="BG30" s="42"/>
      <c r="BH30" s="68" t="e">
        <f t="shared" si="171"/>
        <v>#DIV/0!</v>
      </c>
      <c r="BI30" s="68" t="e">
        <f t="shared" si="172"/>
        <v>#DIV/0!</v>
      </c>
      <c r="BJ30" s="68">
        <f t="shared" si="173"/>
        <v>28908.108108108107</v>
      </c>
      <c r="BK30" s="68" t="e">
        <f t="shared" si="174"/>
        <v>#DIV/0!</v>
      </c>
      <c r="BL30" s="68">
        <f t="shared" si="175"/>
        <v>28908.108108108107</v>
      </c>
      <c r="BM30" s="68">
        <f t="shared" si="176"/>
        <v>28908.108108108107</v>
      </c>
      <c r="BN30" s="68">
        <f t="shared" si="177"/>
        <v>28908.108108108107</v>
      </c>
      <c r="BO30" s="68">
        <f t="shared" si="178"/>
        <v>28908.108108108107</v>
      </c>
      <c r="BP30" s="68">
        <f t="shared" si="179"/>
        <v>28908.108108108107</v>
      </c>
      <c r="BQ30" s="68">
        <f t="shared" si="180"/>
        <v>28908.108108108107</v>
      </c>
      <c r="BR30" s="68">
        <f t="shared" si="181"/>
        <v>28908.108108108107</v>
      </c>
      <c r="BS30" s="68" t="e">
        <f t="shared" si="182"/>
        <v>#DIV/0!</v>
      </c>
      <c r="BT30" s="68" t="e">
        <f t="shared" si="183"/>
        <v>#DIV/0!</v>
      </c>
      <c r="BU30" s="42"/>
      <c r="BV30" s="68" t="e">
        <f t="shared" si="184"/>
        <v>#DIV/0!</v>
      </c>
      <c r="BW30" s="68" t="e">
        <f t="shared" si="185"/>
        <v>#DIV/0!</v>
      </c>
      <c r="BX30" s="68">
        <f t="shared" si="186"/>
        <v>29543.103448275862</v>
      </c>
      <c r="BY30" s="68" t="e">
        <f t="shared" si="187"/>
        <v>#DIV/0!</v>
      </c>
      <c r="BZ30" s="68">
        <f t="shared" si="188"/>
        <v>29543.103448275862</v>
      </c>
      <c r="CA30" s="68">
        <f t="shared" si="189"/>
        <v>29543.103448275862</v>
      </c>
      <c r="CB30" s="68">
        <f t="shared" si="190"/>
        <v>29543.103448275862</v>
      </c>
      <c r="CC30" s="68">
        <f t="shared" si="191"/>
        <v>29543.103448275862</v>
      </c>
      <c r="CD30" s="68">
        <f t="shared" si="192"/>
        <v>29543.103448275862</v>
      </c>
      <c r="CE30" s="68">
        <f t="shared" si="193"/>
        <v>29543.103448275866</v>
      </c>
      <c r="CF30" s="68">
        <f t="shared" si="194"/>
        <v>29543.103448275866</v>
      </c>
      <c r="CG30" s="68" t="e">
        <f t="shared" si="195"/>
        <v>#DIV/0!</v>
      </c>
      <c r="CH30" s="68" t="e">
        <f t="shared" si="196"/>
        <v>#DIV/0!</v>
      </c>
      <c r="CI30" s="42"/>
      <c r="CJ30" s="68" t="e">
        <f t="shared" si="197"/>
        <v>#DIV/0!</v>
      </c>
      <c r="CK30" s="68" t="e">
        <f t="shared" si="198"/>
        <v>#DIV/0!</v>
      </c>
      <c r="CL30" s="68">
        <f t="shared" si="199"/>
        <v>19736.842105263157</v>
      </c>
      <c r="CM30" s="69">
        <f t="shared" si="200"/>
        <v>19736.842105263157</v>
      </c>
      <c r="CN30" s="68">
        <f t="shared" si="201"/>
        <v>19736.842105263157</v>
      </c>
      <c r="CO30" s="68">
        <f t="shared" si="202"/>
        <v>19736.842105263157</v>
      </c>
      <c r="CP30" s="68">
        <f t="shared" si="203"/>
        <v>19736.842105263157</v>
      </c>
      <c r="CQ30" s="68">
        <f t="shared" si="204"/>
        <v>19736.842105263157</v>
      </c>
      <c r="CR30" s="68">
        <f t="shared" si="205"/>
        <v>19736.842105263157</v>
      </c>
      <c r="CS30" s="68">
        <f t="shared" si="206"/>
        <v>19736.842105263157</v>
      </c>
      <c r="CT30" s="68">
        <f t="shared" si="207"/>
        <v>19736.842105263157</v>
      </c>
      <c r="CU30" s="68" t="e">
        <f t="shared" si="208"/>
        <v>#DIV/0!</v>
      </c>
      <c r="CV30" s="68" t="e">
        <f t="shared" si="209"/>
        <v>#DIV/0!</v>
      </c>
      <c r="CW30" s="42"/>
      <c r="CX30" s="68" t="e">
        <f t="shared" si="210"/>
        <v>#DIV/0!</v>
      </c>
      <c r="CY30" s="68" t="e">
        <f t="shared" si="211"/>
        <v>#DIV/0!</v>
      </c>
      <c r="CZ30" s="68">
        <f t="shared" si="212"/>
        <v>32557.36434108527</v>
      </c>
      <c r="DA30" s="68" t="e">
        <f t="shared" si="213"/>
        <v>#DIV/0!</v>
      </c>
      <c r="DB30" s="68">
        <f t="shared" si="214"/>
        <v>32557.36434108527</v>
      </c>
      <c r="DC30" s="68">
        <f t="shared" si="215"/>
        <v>32557.36434108527</v>
      </c>
      <c r="DD30" s="68">
        <f t="shared" si="216"/>
        <v>32557.36434108527</v>
      </c>
      <c r="DE30" s="68">
        <f t="shared" si="217"/>
        <v>32557.36434108527</v>
      </c>
      <c r="DF30" s="68">
        <f t="shared" si="218"/>
        <v>32557.36434108527</v>
      </c>
      <c r="DG30" s="68">
        <f t="shared" si="219"/>
        <v>32557.36434108527</v>
      </c>
      <c r="DH30" s="68">
        <f t="shared" si="220"/>
        <v>32557.36434108527</v>
      </c>
      <c r="DI30" s="68" t="e">
        <f t="shared" si="221"/>
        <v>#DIV/0!</v>
      </c>
      <c r="DJ30" s="68">
        <f t="shared" si="222"/>
        <v>32557.36434108527</v>
      </c>
      <c r="DK30" s="42"/>
      <c r="DL30" s="68" t="e">
        <f t="shared" si="223"/>
        <v>#DIV/0!</v>
      </c>
      <c r="DM30" s="68" t="e">
        <f t="shared" si="224"/>
        <v>#DIV/0!</v>
      </c>
      <c r="DN30" s="68">
        <f t="shared" si="225"/>
        <v>29196.527777777777</v>
      </c>
      <c r="DO30" s="68" t="e">
        <f t="shared" si="226"/>
        <v>#DIV/0!</v>
      </c>
      <c r="DP30" s="68">
        <f t="shared" si="227"/>
        <v>29196.527777777777</v>
      </c>
      <c r="DQ30" s="68">
        <f t="shared" si="228"/>
        <v>29196.527777777777</v>
      </c>
      <c r="DR30" s="68">
        <f t="shared" si="229"/>
        <v>29196.527777777777</v>
      </c>
      <c r="DS30" s="68">
        <f t="shared" si="230"/>
        <v>29196.527777777777</v>
      </c>
      <c r="DT30" s="68" t="e">
        <f t="shared" si="231"/>
        <v>#DIV/0!</v>
      </c>
      <c r="DU30" s="68">
        <f t="shared" si="232"/>
        <v>29196.527777777777</v>
      </c>
      <c r="DV30" s="68">
        <f t="shared" si="233"/>
        <v>29196.527777777777</v>
      </c>
      <c r="DW30" s="68" t="e">
        <f t="shared" si="234"/>
        <v>#DIV/0!</v>
      </c>
      <c r="DX30" s="68">
        <f t="shared" si="235"/>
        <v>29196.527777777777</v>
      </c>
      <c r="DY30" s="42"/>
      <c r="DZ30" s="68" t="e">
        <f t="shared" si="236"/>
        <v>#DIV/0!</v>
      </c>
      <c r="EA30" s="68" t="e">
        <f t="shared" si="237"/>
        <v>#DIV/0!</v>
      </c>
      <c r="EB30" s="68">
        <f t="shared" si="238"/>
        <v>26227.777777777774</v>
      </c>
      <c r="EC30" s="68" t="e">
        <f t="shared" si="239"/>
        <v>#DIV/0!</v>
      </c>
      <c r="ED30" s="68">
        <f t="shared" si="240"/>
        <v>26227.777777777774</v>
      </c>
      <c r="EE30" s="68" t="e">
        <f t="shared" si="241"/>
        <v>#DIV/0!</v>
      </c>
      <c r="EF30" s="68">
        <f t="shared" si="242"/>
        <v>26227.777777777777</v>
      </c>
      <c r="EG30" s="68">
        <f t="shared" si="243"/>
        <v>26227.777777777777</v>
      </c>
      <c r="EH30" s="68" t="e">
        <f t="shared" si="244"/>
        <v>#DIV/0!</v>
      </c>
      <c r="EI30" s="68">
        <f t="shared" si="245"/>
        <v>26227.777777777777</v>
      </c>
      <c r="EJ30" s="68" t="e">
        <f t="shared" si="246"/>
        <v>#DIV/0!</v>
      </c>
      <c r="EK30" s="68" t="e">
        <f t="shared" si="247"/>
        <v>#DIV/0!</v>
      </c>
      <c r="EL30" s="68">
        <f t="shared" si="248"/>
        <v>26227.777777777774</v>
      </c>
      <c r="EM30" s="42"/>
      <c r="EN30" s="68" t="e">
        <f t="shared" si="249"/>
        <v>#DIV/0!</v>
      </c>
      <c r="EO30" s="68" t="e">
        <f t="shared" si="250"/>
        <v>#DIV/0!</v>
      </c>
      <c r="EP30" s="68" t="e">
        <f t="shared" si="251"/>
        <v>#DIV/0!</v>
      </c>
      <c r="EQ30" s="68" t="e">
        <f t="shared" si="252"/>
        <v>#DIV/0!</v>
      </c>
      <c r="ER30" s="68" t="e">
        <f t="shared" si="253"/>
        <v>#DIV/0!</v>
      </c>
      <c r="ES30" s="69">
        <f t="shared" si="254"/>
        <v>10125.811965811965</v>
      </c>
      <c r="ET30" s="69">
        <f t="shared" si="255"/>
        <v>10125.811965811965</v>
      </c>
      <c r="EU30" s="69">
        <f t="shared" si="256"/>
        <v>10125.811965811965</v>
      </c>
      <c r="EV30" s="69">
        <f t="shared" si="257"/>
        <v>10125.811965811965</v>
      </c>
      <c r="EW30" s="69">
        <f t="shared" si="258"/>
        <v>10125.811965811965</v>
      </c>
      <c r="EX30" s="69">
        <f t="shared" si="259"/>
        <v>10125.811965811965</v>
      </c>
      <c r="EY30" s="68" t="e">
        <f t="shared" si="260"/>
        <v>#DIV/0!</v>
      </c>
      <c r="EZ30" s="69">
        <f t="shared" si="261"/>
        <v>10125.811965811965</v>
      </c>
      <c r="FA30" s="42"/>
      <c r="FB30" s="68" t="e">
        <f t="shared" si="262"/>
        <v>#DIV/0!</v>
      </c>
      <c r="FC30" s="68" t="e">
        <f t="shared" si="263"/>
        <v>#DIV/0!</v>
      </c>
      <c r="FD30" s="68" t="e">
        <f t="shared" si="264"/>
        <v>#DIV/0!</v>
      </c>
      <c r="FE30" s="68" t="e">
        <f t="shared" si="265"/>
        <v>#DIV/0!</v>
      </c>
      <c r="FF30" s="68" t="e">
        <f t="shared" si="266"/>
        <v>#DIV/0!</v>
      </c>
      <c r="FG30" s="68">
        <f t="shared" si="267"/>
        <v>48190.90909090909</v>
      </c>
      <c r="FH30" s="68">
        <f t="shared" si="268"/>
        <v>48190.909090909096</v>
      </c>
      <c r="FI30" s="68">
        <f t="shared" si="269"/>
        <v>48190.90909090909</v>
      </c>
      <c r="FJ30" s="68" t="e">
        <f t="shared" si="270"/>
        <v>#DIV/0!</v>
      </c>
      <c r="FK30" s="68">
        <f t="shared" si="271"/>
        <v>48190.90909090909</v>
      </c>
      <c r="FL30" s="68" t="e">
        <f t="shared" si="272"/>
        <v>#DIV/0!</v>
      </c>
      <c r="FM30" s="68" t="e">
        <f t="shared" si="273"/>
        <v>#DIV/0!</v>
      </c>
      <c r="FN30" s="68" t="e">
        <f t="shared" si="274"/>
        <v>#DIV/0!</v>
      </c>
    </row>
    <row r="31" spans="1:170" ht="15">
      <c r="A31" s="87" t="s">
        <v>26</v>
      </c>
      <c r="B31" s="87" t="s">
        <v>6</v>
      </c>
      <c r="C31" s="56"/>
      <c r="D31" s="83" t="e">
        <f t="shared" si="119"/>
        <v>#DIV/0!</v>
      </c>
      <c r="E31" s="83" t="e">
        <f t="shared" si="120"/>
        <v>#DIV/0!</v>
      </c>
      <c r="F31" s="83">
        <f t="shared" si="121"/>
        <v>3121.3333333333335</v>
      </c>
      <c r="G31" s="83" t="e">
        <f t="shared" si="122"/>
        <v>#DIV/0!</v>
      </c>
      <c r="H31" s="69">
        <f t="shared" si="123"/>
        <v>3120.6666666666665</v>
      </c>
      <c r="I31" s="84" t="e">
        <f t="shared" si="124"/>
        <v>#DIV/0!</v>
      </c>
      <c r="J31" s="84" t="e">
        <f t="shared" si="125"/>
        <v>#DIV/0!</v>
      </c>
      <c r="K31" s="84" t="e">
        <f t="shared" si="126"/>
        <v>#DIV/0!</v>
      </c>
      <c r="L31" s="84" t="e">
        <f t="shared" si="127"/>
        <v>#DIV/0!</v>
      </c>
      <c r="M31" s="84" t="e">
        <f t="shared" si="128"/>
        <v>#DIV/0!</v>
      </c>
      <c r="N31" s="84" t="e">
        <f t="shared" si="129"/>
        <v>#DIV/0!</v>
      </c>
      <c r="O31" s="84" t="e">
        <f t="shared" si="130"/>
        <v>#DIV/0!</v>
      </c>
      <c r="P31" s="84" t="e">
        <f t="shared" si="131"/>
        <v>#DIV/0!</v>
      </c>
      <c r="Q31" s="56"/>
      <c r="R31" s="84" t="e">
        <f t="shared" si="132"/>
        <v>#DIV/0!</v>
      </c>
      <c r="S31" s="84" t="e">
        <f t="shared" si="133"/>
        <v>#DIV/0!</v>
      </c>
      <c r="T31" s="69">
        <f t="shared" si="134"/>
        <v>3000.9523809523807</v>
      </c>
      <c r="U31" s="84" t="e">
        <f t="shared" si="135"/>
        <v>#DIV/0!</v>
      </c>
      <c r="V31" s="84">
        <f t="shared" si="136"/>
        <v>3000.9523809523807</v>
      </c>
      <c r="W31" s="84" t="e">
        <f t="shared" si="137"/>
        <v>#DIV/0!</v>
      </c>
      <c r="X31" s="84" t="e">
        <f t="shared" si="138"/>
        <v>#DIV/0!</v>
      </c>
      <c r="Y31" s="84" t="e">
        <f t="shared" si="139"/>
        <v>#DIV/0!</v>
      </c>
      <c r="Z31" s="84" t="e">
        <f t="shared" si="140"/>
        <v>#DIV/0!</v>
      </c>
      <c r="AA31" s="84" t="e">
        <f t="shared" si="141"/>
        <v>#DIV/0!</v>
      </c>
      <c r="AB31" s="84" t="e">
        <f t="shared" si="142"/>
        <v>#DIV/0!</v>
      </c>
      <c r="AC31" s="84" t="e">
        <f t="shared" si="143"/>
        <v>#DIV/0!</v>
      </c>
      <c r="AD31" s="84" t="e">
        <f t="shared" si="144"/>
        <v>#DIV/0!</v>
      </c>
      <c r="AE31" s="56"/>
      <c r="AF31" s="84" t="e">
        <f t="shared" si="145"/>
        <v>#DIV/0!</v>
      </c>
      <c r="AG31" s="84" t="e">
        <f t="shared" si="146"/>
        <v>#DIV/0!</v>
      </c>
      <c r="AH31" s="84">
        <f t="shared" si="147"/>
        <v>4566.666666666667</v>
      </c>
      <c r="AI31" s="84" t="e">
        <f t="shared" si="148"/>
        <v>#DIV/0!</v>
      </c>
      <c r="AJ31" s="84">
        <f t="shared" si="149"/>
        <v>4566.666666666667</v>
      </c>
      <c r="AK31" s="84" t="e">
        <f t="shared" si="150"/>
        <v>#DIV/0!</v>
      </c>
      <c r="AL31" s="84" t="e">
        <f t="shared" si="151"/>
        <v>#DIV/0!</v>
      </c>
      <c r="AM31" s="84" t="e">
        <f t="shared" si="152"/>
        <v>#DIV/0!</v>
      </c>
      <c r="AN31" s="84" t="e">
        <f t="shared" si="153"/>
        <v>#DIV/0!</v>
      </c>
      <c r="AO31" s="84" t="e">
        <f t="shared" si="154"/>
        <v>#DIV/0!</v>
      </c>
      <c r="AP31" s="84" t="e">
        <f t="shared" si="155"/>
        <v>#DIV/0!</v>
      </c>
      <c r="AQ31" s="84" t="e">
        <f t="shared" si="156"/>
        <v>#DIV/0!</v>
      </c>
      <c r="AR31" s="84" t="e">
        <f t="shared" si="157"/>
        <v>#DIV/0!</v>
      </c>
      <c r="AS31" s="56"/>
      <c r="AT31" s="84" t="e">
        <f t="shared" si="158"/>
        <v>#DIV/0!</v>
      </c>
      <c r="AU31" s="84" t="e">
        <f t="shared" si="159"/>
        <v>#DIV/0!</v>
      </c>
      <c r="AV31" s="84">
        <f t="shared" si="160"/>
        <v>50276.36363636364</v>
      </c>
      <c r="AW31" s="84" t="e">
        <f t="shared" si="161"/>
        <v>#DIV/0!</v>
      </c>
      <c r="AX31" s="84">
        <f t="shared" si="162"/>
        <v>50276.36363636364</v>
      </c>
      <c r="AY31" s="84">
        <f t="shared" si="163"/>
        <v>50276.36363636364</v>
      </c>
      <c r="AZ31" s="84">
        <f t="shared" si="164"/>
        <v>50276.36363636364</v>
      </c>
      <c r="BA31" s="84">
        <f t="shared" si="165"/>
        <v>50276.36363636364</v>
      </c>
      <c r="BB31" s="84">
        <f t="shared" si="166"/>
        <v>50276.36363636364</v>
      </c>
      <c r="BC31" s="84">
        <f t="shared" si="167"/>
        <v>50276.36363636364</v>
      </c>
      <c r="BD31" s="84">
        <f t="shared" si="168"/>
        <v>50276.36363636364</v>
      </c>
      <c r="BE31" s="84" t="e">
        <f t="shared" si="169"/>
        <v>#DIV/0!</v>
      </c>
      <c r="BF31" s="84" t="e">
        <f t="shared" si="170"/>
        <v>#DIV/0!</v>
      </c>
      <c r="BG31" s="56"/>
      <c r="BH31" s="84" t="e">
        <f t="shared" si="171"/>
        <v>#DIV/0!</v>
      </c>
      <c r="BI31" s="84" t="e">
        <f t="shared" si="172"/>
        <v>#DIV/0!</v>
      </c>
      <c r="BJ31" s="84">
        <f t="shared" si="173"/>
        <v>34548.64864864865</v>
      </c>
      <c r="BK31" s="84" t="e">
        <f t="shared" si="174"/>
        <v>#DIV/0!</v>
      </c>
      <c r="BL31" s="84">
        <f t="shared" si="175"/>
        <v>34548.64864864865</v>
      </c>
      <c r="BM31" s="84">
        <f t="shared" si="176"/>
        <v>34548.64864864865</v>
      </c>
      <c r="BN31" s="84">
        <f t="shared" si="177"/>
        <v>34548.64864864865</v>
      </c>
      <c r="BO31" s="84">
        <f t="shared" si="178"/>
        <v>34548.64864864865</v>
      </c>
      <c r="BP31" s="84">
        <f t="shared" si="179"/>
        <v>34548.64864864865</v>
      </c>
      <c r="BQ31" s="84">
        <f t="shared" si="180"/>
        <v>34548.64864864865</v>
      </c>
      <c r="BR31" s="84">
        <f t="shared" si="181"/>
        <v>34548.64864864865</v>
      </c>
      <c r="BS31" s="84" t="e">
        <f t="shared" si="182"/>
        <v>#DIV/0!</v>
      </c>
      <c r="BT31" s="84" t="e">
        <f t="shared" si="183"/>
        <v>#DIV/0!</v>
      </c>
      <c r="BU31" s="56"/>
      <c r="BV31" s="84" t="e">
        <f t="shared" si="184"/>
        <v>#DIV/0!</v>
      </c>
      <c r="BW31" s="84" t="e">
        <f t="shared" si="185"/>
        <v>#DIV/0!</v>
      </c>
      <c r="BX31" s="84">
        <f t="shared" si="186"/>
        <v>13993.103448275862</v>
      </c>
      <c r="BY31" s="84" t="e">
        <f t="shared" si="187"/>
        <v>#DIV/0!</v>
      </c>
      <c r="BZ31" s="84">
        <f t="shared" si="188"/>
        <v>13993.103448275862</v>
      </c>
      <c r="CA31" s="84">
        <f t="shared" si="189"/>
        <v>13993.103448275862</v>
      </c>
      <c r="CB31" s="84">
        <f t="shared" si="190"/>
        <v>13993.103448275862</v>
      </c>
      <c r="CC31" s="84">
        <f t="shared" si="191"/>
        <v>13993.10344827586</v>
      </c>
      <c r="CD31" s="84">
        <f t="shared" si="192"/>
        <v>13993.103448275862</v>
      </c>
      <c r="CE31" s="84">
        <f t="shared" si="193"/>
        <v>13993.103448275862</v>
      </c>
      <c r="CF31" s="84">
        <f t="shared" si="194"/>
        <v>13993.103448275862</v>
      </c>
      <c r="CG31" s="84" t="e">
        <f t="shared" si="195"/>
        <v>#DIV/0!</v>
      </c>
      <c r="CH31" s="84" t="e">
        <f t="shared" si="196"/>
        <v>#DIV/0!</v>
      </c>
      <c r="CI31" s="56"/>
      <c r="CJ31" s="84" t="e">
        <f t="shared" si="197"/>
        <v>#DIV/0!</v>
      </c>
      <c r="CK31" s="84" t="e">
        <f t="shared" si="198"/>
        <v>#DIV/0!</v>
      </c>
      <c r="CL31" s="84">
        <f t="shared" si="199"/>
        <v>13696.491228070176</v>
      </c>
      <c r="CM31" s="69">
        <f t="shared" si="200"/>
        <v>13696.491228070176</v>
      </c>
      <c r="CN31" s="84">
        <f t="shared" si="201"/>
        <v>13696.491228070176</v>
      </c>
      <c r="CO31" s="84">
        <f t="shared" si="202"/>
        <v>13696.491228070176</v>
      </c>
      <c r="CP31" s="84">
        <f t="shared" si="203"/>
        <v>13696.491228070176</v>
      </c>
      <c r="CQ31" s="84">
        <f t="shared" si="204"/>
        <v>13696.491228070176</v>
      </c>
      <c r="CR31" s="84">
        <f t="shared" si="205"/>
        <v>13696.491228070174</v>
      </c>
      <c r="CS31" s="84">
        <f t="shared" si="206"/>
        <v>13696.491228070176</v>
      </c>
      <c r="CT31" s="84">
        <f t="shared" si="207"/>
        <v>13696.491228070176</v>
      </c>
      <c r="CU31" s="84" t="e">
        <f t="shared" si="208"/>
        <v>#DIV/0!</v>
      </c>
      <c r="CV31" s="84" t="e">
        <f t="shared" si="209"/>
        <v>#DIV/0!</v>
      </c>
      <c r="CW31" s="56"/>
      <c r="CX31" s="84" t="e">
        <f t="shared" si="210"/>
        <v>#DIV/0!</v>
      </c>
      <c r="CY31" s="84" t="e">
        <f t="shared" si="211"/>
        <v>#DIV/0!</v>
      </c>
      <c r="CZ31" s="84">
        <f t="shared" si="212"/>
        <v>29941.86046511628</v>
      </c>
      <c r="DA31" s="84" t="e">
        <f t="shared" si="213"/>
        <v>#DIV/0!</v>
      </c>
      <c r="DB31" s="84">
        <f t="shared" si="214"/>
        <v>29941.86046511628</v>
      </c>
      <c r="DC31" s="84">
        <f t="shared" si="215"/>
        <v>29941.86046511628</v>
      </c>
      <c r="DD31" s="84">
        <f t="shared" si="216"/>
        <v>29941.86046511628</v>
      </c>
      <c r="DE31" s="84">
        <f t="shared" si="217"/>
        <v>29941.86046511628</v>
      </c>
      <c r="DF31" s="84">
        <f t="shared" si="218"/>
        <v>29941.86046511628</v>
      </c>
      <c r="DG31" s="84">
        <f t="shared" si="219"/>
        <v>29941.860465116282</v>
      </c>
      <c r="DH31" s="84">
        <f t="shared" si="220"/>
        <v>29941.86046511628</v>
      </c>
      <c r="DI31" s="84" t="e">
        <f t="shared" si="221"/>
        <v>#DIV/0!</v>
      </c>
      <c r="DJ31" s="84">
        <f t="shared" si="222"/>
        <v>29941.86046511628</v>
      </c>
      <c r="DK31" s="56"/>
      <c r="DL31" s="84" t="e">
        <f t="shared" si="223"/>
        <v>#DIV/0!</v>
      </c>
      <c r="DM31" s="84" t="e">
        <f t="shared" si="224"/>
        <v>#DIV/0!</v>
      </c>
      <c r="DN31" s="84">
        <f t="shared" si="225"/>
        <v>24327.083333333332</v>
      </c>
      <c r="DO31" s="84" t="e">
        <f t="shared" si="226"/>
        <v>#DIV/0!</v>
      </c>
      <c r="DP31" s="84">
        <f t="shared" si="227"/>
        <v>24327.083333333332</v>
      </c>
      <c r="DQ31" s="84">
        <f t="shared" si="228"/>
        <v>24327.083333333332</v>
      </c>
      <c r="DR31" s="84">
        <f t="shared" si="229"/>
        <v>24327.083333333332</v>
      </c>
      <c r="DS31" s="84">
        <f t="shared" si="230"/>
        <v>24327.083333333332</v>
      </c>
      <c r="DT31" s="84" t="e">
        <f t="shared" si="231"/>
        <v>#DIV/0!</v>
      </c>
      <c r="DU31" s="84">
        <f t="shared" si="232"/>
        <v>24327.083333333332</v>
      </c>
      <c r="DV31" s="84">
        <f t="shared" si="233"/>
        <v>24327.083333333332</v>
      </c>
      <c r="DW31" s="84" t="e">
        <f t="shared" si="234"/>
        <v>#DIV/0!</v>
      </c>
      <c r="DX31" s="84">
        <f t="shared" si="235"/>
        <v>24327.08333333333</v>
      </c>
      <c r="DY31" s="56"/>
      <c r="DZ31" s="84" t="e">
        <f t="shared" si="236"/>
        <v>#DIV/0!</v>
      </c>
      <c r="EA31" s="84" t="e">
        <f t="shared" si="237"/>
        <v>#DIV/0!</v>
      </c>
      <c r="EB31" s="84">
        <f t="shared" si="238"/>
        <v>14713.333333333334</v>
      </c>
      <c r="EC31" s="84" t="e">
        <f t="shared" si="239"/>
        <v>#DIV/0!</v>
      </c>
      <c r="ED31" s="84">
        <f t="shared" si="240"/>
        <v>14713.333333333334</v>
      </c>
      <c r="EE31" s="84" t="e">
        <f t="shared" si="241"/>
        <v>#DIV/0!</v>
      </c>
      <c r="EF31" s="84">
        <f t="shared" si="242"/>
        <v>14713.333333333334</v>
      </c>
      <c r="EG31" s="84">
        <f t="shared" si="243"/>
        <v>14713.333333333334</v>
      </c>
      <c r="EH31" s="84" t="e">
        <f t="shared" si="244"/>
        <v>#DIV/0!</v>
      </c>
      <c r="EI31" s="84">
        <f t="shared" si="245"/>
        <v>14713.333333333334</v>
      </c>
      <c r="EJ31" s="84" t="e">
        <f t="shared" si="246"/>
        <v>#DIV/0!</v>
      </c>
      <c r="EK31" s="84" t="e">
        <f t="shared" si="247"/>
        <v>#DIV/0!</v>
      </c>
      <c r="EL31" s="84">
        <f t="shared" si="248"/>
        <v>14713.333333333334</v>
      </c>
      <c r="EM31" s="56"/>
      <c r="EN31" s="84" t="e">
        <f t="shared" si="249"/>
        <v>#DIV/0!</v>
      </c>
      <c r="EO31" s="84" t="e">
        <f t="shared" si="250"/>
        <v>#DIV/0!</v>
      </c>
      <c r="EP31" s="84" t="e">
        <f t="shared" si="251"/>
        <v>#DIV/0!</v>
      </c>
      <c r="EQ31" s="84" t="e">
        <f t="shared" si="252"/>
        <v>#DIV/0!</v>
      </c>
      <c r="ER31" s="84" t="e">
        <f t="shared" si="253"/>
        <v>#DIV/0!</v>
      </c>
      <c r="ES31" s="69">
        <f t="shared" si="254"/>
        <v>2510.25641025641</v>
      </c>
      <c r="ET31" s="69">
        <f t="shared" si="255"/>
        <v>2510.25641025641</v>
      </c>
      <c r="EU31" s="69">
        <f t="shared" si="256"/>
        <v>2510.25641025641</v>
      </c>
      <c r="EV31" s="69">
        <f t="shared" si="257"/>
        <v>2510.25641025641</v>
      </c>
      <c r="EW31" s="69">
        <f t="shared" si="258"/>
        <v>2510.25641025641</v>
      </c>
      <c r="EX31" s="69">
        <f t="shared" si="259"/>
        <v>2510.25641025641</v>
      </c>
      <c r="EY31" s="84" t="e">
        <f t="shared" si="260"/>
        <v>#DIV/0!</v>
      </c>
      <c r="EZ31" s="69">
        <f t="shared" si="261"/>
        <v>2510.25641025641</v>
      </c>
      <c r="FA31" s="56"/>
      <c r="FB31" s="84" t="e">
        <f t="shared" si="262"/>
        <v>#DIV/0!</v>
      </c>
      <c r="FC31" s="84" t="e">
        <f t="shared" si="263"/>
        <v>#DIV/0!</v>
      </c>
      <c r="FD31" s="84" t="e">
        <f t="shared" si="264"/>
        <v>#DIV/0!</v>
      </c>
      <c r="FE31" s="84" t="e">
        <f t="shared" si="265"/>
        <v>#DIV/0!</v>
      </c>
      <c r="FF31" s="84" t="e">
        <f t="shared" si="266"/>
        <v>#DIV/0!</v>
      </c>
      <c r="FG31" s="84">
        <f t="shared" si="267"/>
        <v>35148.48484848485</v>
      </c>
      <c r="FH31" s="84">
        <f t="shared" si="268"/>
        <v>35148.48484848485</v>
      </c>
      <c r="FI31" s="84">
        <f t="shared" si="269"/>
        <v>35148.48484848485</v>
      </c>
      <c r="FJ31" s="84" t="e">
        <f t="shared" si="270"/>
        <v>#DIV/0!</v>
      </c>
      <c r="FK31" s="84">
        <f t="shared" si="271"/>
        <v>35148.48484848485</v>
      </c>
      <c r="FL31" s="84" t="e">
        <f t="shared" si="272"/>
        <v>#DIV/0!</v>
      </c>
      <c r="FM31" s="84" t="e">
        <f t="shared" si="273"/>
        <v>#DIV/0!</v>
      </c>
      <c r="FN31" s="84" t="e">
        <f t="shared" si="274"/>
        <v>#DIV/0!</v>
      </c>
    </row>
    <row r="32" spans="1:170" ht="30">
      <c r="A32" s="87" t="s">
        <v>27</v>
      </c>
      <c r="B32" s="87" t="s">
        <v>7</v>
      </c>
      <c r="C32" s="56"/>
      <c r="D32" s="83" t="e">
        <f t="shared" si="119"/>
        <v>#DIV/0!</v>
      </c>
      <c r="E32" s="83" t="e">
        <f t="shared" si="120"/>
        <v>#DIV/0!</v>
      </c>
      <c r="F32" s="83">
        <f t="shared" si="121"/>
        <v>398</v>
      </c>
      <c r="G32" s="83" t="e">
        <f t="shared" si="122"/>
        <v>#DIV/0!</v>
      </c>
      <c r="H32" s="69">
        <f t="shared" si="123"/>
        <v>398.6666666666667</v>
      </c>
      <c r="I32" s="84" t="e">
        <f t="shared" si="124"/>
        <v>#DIV/0!</v>
      </c>
      <c r="J32" s="84" t="e">
        <f t="shared" si="125"/>
        <v>#DIV/0!</v>
      </c>
      <c r="K32" s="84" t="e">
        <f t="shared" si="126"/>
        <v>#DIV/0!</v>
      </c>
      <c r="L32" s="84" t="e">
        <f t="shared" si="127"/>
        <v>#DIV/0!</v>
      </c>
      <c r="M32" s="84" t="e">
        <f t="shared" si="128"/>
        <v>#DIV/0!</v>
      </c>
      <c r="N32" s="84" t="e">
        <f t="shared" si="129"/>
        <v>#DIV/0!</v>
      </c>
      <c r="O32" s="84" t="e">
        <f t="shared" si="130"/>
        <v>#DIV/0!</v>
      </c>
      <c r="P32" s="84" t="e">
        <f t="shared" si="131"/>
        <v>#DIV/0!</v>
      </c>
      <c r="Q32" s="56"/>
      <c r="R32" s="84" t="e">
        <f t="shared" si="132"/>
        <v>#DIV/0!</v>
      </c>
      <c r="S32" s="84" t="e">
        <f t="shared" si="133"/>
        <v>#DIV/0!</v>
      </c>
      <c r="T32" s="69">
        <f t="shared" si="134"/>
        <v>677.1428571428571</v>
      </c>
      <c r="U32" s="84" t="e">
        <f t="shared" si="135"/>
        <v>#DIV/0!</v>
      </c>
      <c r="V32" s="84">
        <f t="shared" si="136"/>
        <v>677.1428571428571</v>
      </c>
      <c r="W32" s="84" t="e">
        <f t="shared" si="137"/>
        <v>#DIV/0!</v>
      </c>
      <c r="X32" s="84" t="e">
        <f t="shared" si="138"/>
        <v>#DIV/0!</v>
      </c>
      <c r="Y32" s="84" t="e">
        <f t="shared" si="139"/>
        <v>#DIV/0!</v>
      </c>
      <c r="Z32" s="84" t="e">
        <f t="shared" si="140"/>
        <v>#DIV/0!</v>
      </c>
      <c r="AA32" s="84" t="e">
        <f t="shared" si="141"/>
        <v>#DIV/0!</v>
      </c>
      <c r="AB32" s="84" t="e">
        <f t="shared" si="142"/>
        <v>#DIV/0!</v>
      </c>
      <c r="AC32" s="84" t="e">
        <f t="shared" si="143"/>
        <v>#DIV/0!</v>
      </c>
      <c r="AD32" s="84" t="e">
        <f t="shared" si="144"/>
        <v>#DIV/0!</v>
      </c>
      <c r="AE32" s="56"/>
      <c r="AF32" s="84" t="e">
        <f t="shared" si="145"/>
        <v>#DIV/0!</v>
      </c>
      <c r="AG32" s="84" t="e">
        <f t="shared" si="146"/>
        <v>#DIV/0!</v>
      </c>
      <c r="AH32" s="84">
        <f t="shared" si="147"/>
        <v>191.66666666666666</v>
      </c>
      <c r="AI32" s="84" t="e">
        <f t="shared" si="148"/>
        <v>#DIV/0!</v>
      </c>
      <c r="AJ32" s="84">
        <f t="shared" si="149"/>
        <v>200</v>
      </c>
      <c r="AK32" s="84" t="e">
        <f t="shared" si="150"/>
        <v>#DIV/0!</v>
      </c>
      <c r="AL32" s="84" t="e">
        <f t="shared" si="151"/>
        <v>#DIV/0!</v>
      </c>
      <c r="AM32" s="84" t="e">
        <f t="shared" si="152"/>
        <v>#DIV/0!</v>
      </c>
      <c r="AN32" s="84" t="e">
        <f t="shared" si="153"/>
        <v>#DIV/0!</v>
      </c>
      <c r="AO32" s="84" t="e">
        <f t="shared" si="154"/>
        <v>#DIV/0!</v>
      </c>
      <c r="AP32" s="84" t="e">
        <f t="shared" si="155"/>
        <v>#DIV/0!</v>
      </c>
      <c r="AQ32" s="84" t="e">
        <f t="shared" si="156"/>
        <v>#DIV/0!</v>
      </c>
      <c r="AR32" s="84" t="e">
        <f t="shared" si="157"/>
        <v>#DIV/0!</v>
      </c>
      <c r="AS32" s="56"/>
      <c r="AT32" s="84" t="e">
        <f t="shared" si="158"/>
        <v>#DIV/0!</v>
      </c>
      <c r="AU32" s="84" t="e">
        <f t="shared" si="159"/>
        <v>#DIV/0!</v>
      </c>
      <c r="AV32" s="84">
        <f t="shared" si="160"/>
        <v>5741.818181818181</v>
      </c>
      <c r="AW32" s="84" t="e">
        <f t="shared" si="161"/>
        <v>#DIV/0!</v>
      </c>
      <c r="AX32" s="84">
        <f t="shared" si="162"/>
        <v>5741.818181818181</v>
      </c>
      <c r="AY32" s="84">
        <f t="shared" si="163"/>
        <v>5741.818181818182</v>
      </c>
      <c r="AZ32" s="84">
        <f t="shared" si="164"/>
        <v>5741.818181818182</v>
      </c>
      <c r="BA32" s="84">
        <f t="shared" si="165"/>
        <v>5741.818181818182</v>
      </c>
      <c r="BB32" s="84">
        <f t="shared" si="166"/>
        <v>5741.818181818182</v>
      </c>
      <c r="BC32" s="84">
        <f t="shared" si="167"/>
        <v>5741.818181818182</v>
      </c>
      <c r="BD32" s="84">
        <f t="shared" si="168"/>
        <v>5741.818181818181</v>
      </c>
      <c r="BE32" s="84" t="e">
        <f t="shared" si="169"/>
        <v>#DIV/0!</v>
      </c>
      <c r="BF32" s="84" t="e">
        <f t="shared" si="170"/>
        <v>#DIV/0!</v>
      </c>
      <c r="BG32" s="56"/>
      <c r="BH32" s="84" t="e">
        <f t="shared" si="171"/>
        <v>#DIV/0!</v>
      </c>
      <c r="BI32" s="84" t="e">
        <f t="shared" si="172"/>
        <v>#DIV/0!</v>
      </c>
      <c r="BJ32" s="84">
        <f t="shared" si="173"/>
        <v>8502.702702702703</v>
      </c>
      <c r="BK32" s="84" t="e">
        <f t="shared" si="174"/>
        <v>#DIV/0!</v>
      </c>
      <c r="BL32" s="84">
        <f t="shared" si="175"/>
        <v>8502.702702702703</v>
      </c>
      <c r="BM32" s="84">
        <f t="shared" si="176"/>
        <v>8502.702702702703</v>
      </c>
      <c r="BN32" s="84">
        <f t="shared" si="177"/>
        <v>8502.702702702703</v>
      </c>
      <c r="BO32" s="84">
        <f t="shared" si="178"/>
        <v>8502.702702702703</v>
      </c>
      <c r="BP32" s="84">
        <f t="shared" si="179"/>
        <v>8502.702702702703</v>
      </c>
      <c r="BQ32" s="84">
        <f t="shared" si="180"/>
        <v>8502.702702702703</v>
      </c>
      <c r="BR32" s="84">
        <f t="shared" si="181"/>
        <v>8502.702702702703</v>
      </c>
      <c r="BS32" s="84" t="e">
        <f t="shared" si="182"/>
        <v>#DIV/0!</v>
      </c>
      <c r="BT32" s="84" t="e">
        <f t="shared" si="183"/>
        <v>#DIV/0!</v>
      </c>
      <c r="BU32" s="56"/>
      <c r="BV32" s="84" t="e">
        <f t="shared" si="184"/>
        <v>#DIV/0!</v>
      </c>
      <c r="BW32" s="84" t="e">
        <f t="shared" si="185"/>
        <v>#DIV/0!</v>
      </c>
      <c r="BX32" s="84">
        <f t="shared" si="186"/>
        <v>2982.7586206896553</v>
      </c>
      <c r="BY32" s="84" t="e">
        <f t="shared" si="187"/>
        <v>#DIV/0!</v>
      </c>
      <c r="BZ32" s="84">
        <f t="shared" si="188"/>
        <v>2982.7586206896553</v>
      </c>
      <c r="CA32" s="84">
        <f t="shared" si="189"/>
        <v>2982.7586206896553</v>
      </c>
      <c r="CB32" s="84">
        <f t="shared" si="190"/>
        <v>2982.7586206896553</v>
      </c>
      <c r="CC32" s="84">
        <f t="shared" si="191"/>
        <v>2982.7586206896553</v>
      </c>
      <c r="CD32" s="84">
        <f t="shared" si="192"/>
        <v>2982.7586206896553</v>
      </c>
      <c r="CE32" s="84">
        <f t="shared" si="193"/>
        <v>2982.7586206896553</v>
      </c>
      <c r="CF32" s="84">
        <f t="shared" si="194"/>
        <v>2982.7586206896553</v>
      </c>
      <c r="CG32" s="84" t="e">
        <f t="shared" si="195"/>
        <v>#DIV/0!</v>
      </c>
      <c r="CH32" s="84" t="e">
        <f t="shared" si="196"/>
        <v>#DIV/0!</v>
      </c>
      <c r="CI32" s="56"/>
      <c r="CJ32" s="84" t="e">
        <f t="shared" si="197"/>
        <v>#DIV/0!</v>
      </c>
      <c r="CK32" s="84" t="e">
        <f t="shared" si="198"/>
        <v>#DIV/0!</v>
      </c>
      <c r="CL32" s="84">
        <f t="shared" si="199"/>
        <v>5340.350877192983</v>
      </c>
      <c r="CM32" s="69">
        <f t="shared" si="200"/>
        <v>5340.350877192983</v>
      </c>
      <c r="CN32" s="84">
        <f t="shared" si="201"/>
        <v>5340.350877192983</v>
      </c>
      <c r="CO32" s="84">
        <f t="shared" si="202"/>
        <v>5340.350877192983</v>
      </c>
      <c r="CP32" s="84">
        <f t="shared" si="203"/>
        <v>5340.350877192983</v>
      </c>
      <c r="CQ32" s="84">
        <f t="shared" si="204"/>
        <v>5340.350877192983</v>
      </c>
      <c r="CR32" s="84">
        <f t="shared" si="205"/>
        <v>5340.350877192983</v>
      </c>
      <c r="CS32" s="84">
        <f t="shared" si="206"/>
        <v>5340.350877192983</v>
      </c>
      <c r="CT32" s="84">
        <f t="shared" si="207"/>
        <v>5340.350877192983</v>
      </c>
      <c r="CU32" s="84" t="e">
        <f t="shared" si="208"/>
        <v>#DIV/0!</v>
      </c>
      <c r="CV32" s="84" t="e">
        <f t="shared" si="209"/>
        <v>#DIV/0!</v>
      </c>
      <c r="CW32" s="56"/>
      <c r="CX32" s="84" t="e">
        <f t="shared" si="210"/>
        <v>#DIV/0!</v>
      </c>
      <c r="CY32" s="84" t="e">
        <f t="shared" si="211"/>
        <v>#DIV/0!</v>
      </c>
      <c r="CZ32" s="84">
        <f t="shared" si="212"/>
        <v>1594.5736434108528</v>
      </c>
      <c r="DA32" s="84" t="e">
        <f t="shared" si="213"/>
        <v>#DIV/0!</v>
      </c>
      <c r="DB32" s="84">
        <f t="shared" si="214"/>
        <v>1594.5736434108528</v>
      </c>
      <c r="DC32" s="84">
        <f t="shared" si="215"/>
        <v>1594.5736434108528</v>
      </c>
      <c r="DD32" s="84">
        <f t="shared" si="216"/>
        <v>1594.5736434108528</v>
      </c>
      <c r="DE32" s="84">
        <f t="shared" si="217"/>
        <v>1594.5736434108528</v>
      </c>
      <c r="DF32" s="84">
        <f t="shared" si="218"/>
        <v>1594.5736434108528</v>
      </c>
      <c r="DG32" s="84">
        <f t="shared" si="219"/>
        <v>1594.5736434108528</v>
      </c>
      <c r="DH32" s="84">
        <f t="shared" si="220"/>
        <v>1594.5736434108528</v>
      </c>
      <c r="DI32" s="84" t="e">
        <f t="shared" si="221"/>
        <v>#DIV/0!</v>
      </c>
      <c r="DJ32" s="84">
        <f t="shared" si="222"/>
        <v>1594.5736434108528</v>
      </c>
      <c r="DK32" s="56"/>
      <c r="DL32" s="84" t="e">
        <f t="shared" si="223"/>
        <v>#DIV/0!</v>
      </c>
      <c r="DM32" s="84" t="e">
        <f t="shared" si="224"/>
        <v>#DIV/0!</v>
      </c>
      <c r="DN32" s="84">
        <f t="shared" si="225"/>
        <v>3395.8333333333335</v>
      </c>
      <c r="DO32" s="84" t="e">
        <f t="shared" si="226"/>
        <v>#DIV/0!</v>
      </c>
      <c r="DP32" s="84">
        <f t="shared" si="227"/>
        <v>3395.8333333333335</v>
      </c>
      <c r="DQ32" s="84">
        <f t="shared" si="228"/>
        <v>3395.8333333333335</v>
      </c>
      <c r="DR32" s="84">
        <f t="shared" si="229"/>
        <v>3395.8333333333335</v>
      </c>
      <c r="DS32" s="84">
        <f t="shared" si="230"/>
        <v>3395.8333333333335</v>
      </c>
      <c r="DT32" s="84" t="e">
        <f t="shared" si="231"/>
        <v>#DIV/0!</v>
      </c>
      <c r="DU32" s="84">
        <f t="shared" si="232"/>
        <v>3395.8333333333335</v>
      </c>
      <c r="DV32" s="84">
        <f t="shared" si="233"/>
        <v>3395.8333333333335</v>
      </c>
      <c r="DW32" s="84" t="e">
        <f t="shared" si="234"/>
        <v>#DIV/0!</v>
      </c>
      <c r="DX32" s="84">
        <f t="shared" si="235"/>
        <v>3395.833333333334</v>
      </c>
      <c r="DY32" s="56"/>
      <c r="DZ32" s="84" t="e">
        <f t="shared" si="236"/>
        <v>#DIV/0!</v>
      </c>
      <c r="EA32" s="84" t="e">
        <f t="shared" si="237"/>
        <v>#DIV/0!</v>
      </c>
      <c r="EB32" s="84">
        <f t="shared" si="238"/>
        <v>2735.5555555555557</v>
      </c>
      <c r="EC32" s="84" t="e">
        <f t="shared" si="239"/>
        <v>#DIV/0!</v>
      </c>
      <c r="ED32" s="84">
        <f t="shared" si="240"/>
        <v>2735.5555555555557</v>
      </c>
      <c r="EE32" s="84" t="e">
        <f t="shared" si="241"/>
        <v>#DIV/0!</v>
      </c>
      <c r="EF32" s="84">
        <f t="shared" si="242"/>
        <v>2735.5555555555557</v>
      </c>
      <c r="EG32" s="84">
        <f t="shared" si="243"/>
        <v>2735.5555555555557</v>
      </c>
      <c r="EH32" s="84" t="e">
        <f t="shared" si="244"/>
        <v>#DIV/0!</v>
      </c>
      <c r="EI32" s="84">
        <f t="shared" si="245"/>
        <v>2735.5555555555557</v>
      </c>
      <c r="EJ32" s="84" t="e">
        <f t="shared" si="246"/>
        <v>#DIV/0!</v>
      </c>
      <c r="EK32" s="84" t="e">
        <f t="shared" si="247"/>
        <v>#DIV/0!</v>
      </c>
      <c r="EL32" s="84">
        <f t="shared" si="248"/>
        <v>2735.5555555555557</v>
      </c>
      <c r="EM32" s="56"/>
      <c r="EN32" s="84" t="e">
        <f t="shared" si="249"/>
        <v>#DIV/0!</v>
      </c>
      <c r="EO32" s="84" t="e">
        <f t="shared" si="250"/>
        <v>#DIV/0!</v>
      </c>
      <c r="EP32" s="84" t="e">
        <f t="shared" si="251"/>
        <v>#DIV/0!</v>
      </c>
      <c r="EQ32" s="84" t="e">
        <f t="shared" si="252"/>
        <v>#DIV/0!</v>
      </c>
      <c r="ER32" s="84" t="e">
        <f t="shared" si="253"/>
        <v>#DIV/0!</v>
      </c>
      <c r="ES32" s="69">
        <f t="shared" si="254"/>
        <v>1505.8119658119658</v>
      </c>
      <c r="ET32" s="69">
        <f t="shared" si="255"/>
        <v>1505.8119658119658</v>
      </c>
      <c r="EU32" s="69">
        <f t="shared" si="256"/>
        <v>1505.8119658119658</v>
      </c>
      <c r="EV32" s="69">
        <f t="shared" si="257"/>
        <v>1505.8119658119658</v>
      </c>
      <c r="EW32" s="69">
        <f t="shared" si="258"/>
        <v>1505.8119658119658</v>
      </c>
      <c r="EX32" s="69">
        <f t="shared" si="259"/>
        <v>1505.8119658119658</v>
      </c>
      <c r="EY32" s="84" t="e">
        <f t="shared" si="260"/>
        <v>#DIV/0!</v>
      </c>
      <c r="EZ32" s="69">
        <f t="shared" si="261"/>
        <v>1505.8119658119658</v>
      </c>
      <c r="FA32" s="56"/>
      <c r="FB32" s="84" t="e">
        <f t="shared" si="262"/>
        <v>#DIV/0!</v>
      </c>
      <c r="FC32" s="84" t="e">
        <f t="shared" si="263"/>
        <v>#DIV/0!</v>
      </c>
      <c r="FD32" s="84" t="e">
        <f t="shared" si="264"/>
        <v>#DIV/0!</v>
      </c>
      <c r="FE32" s="84" t="e">
        <f t="shared" si="265"/>
        <v>#DIV/0!</v>
      </c>
      <c r="FF32" s="84" t="e">
        <f t="shared" si="266"/>
        <v>#DIV/0!</v>
      </c>
      <c r="FG32" s="84">
        <f t="shared" si="267"/>
        <v>29842.424242424244</v>
      </c>
      <c r="FH32" s="84">
        <f t="shared" si="268"/>
        <v>29842.424242424244</v>
      </c>
      <c r="FI32" s="84">
        <f t="shared" si="269"/>
        <v>29842.424242424244</v>
      </c>
      <c r="FJ32" s="84" t="e">
        <f t="shared" si="270"/>
        <v>#DIV/0!</v>
      </c>
      <c r="FK32" s="84">
        <f t="shared" si="271"/>
        <v>29842.424242424244</v>
      </c>
      <c r="FL32" s="84" t="e">
        <f t="shared" si="272"/>
        <v>#DIV/0!</v>
      </c>
      <c r="FM32" s="84" t="e">
        <f t="shared" si="273"/>
        <v>#DIV/0!</v>
      </c>
      <c r="FN32" s="84" t="e">
        <f t="shared" si="274"/>
        <v>#DIV/0!</v>
      </c>
    </row>
    <row r="33" spans="1:170" ht="30">
      <c r="A33" s="58" t="s">
        <v>28</v>
      </c>
      <c r="B33" s="58" t="s">
        <v>8</v>
      </c>
      <c r="C33" s="42"/>
      <c r="D33" s="70" t="e">
        <f t="shared" si="119"/>
        <v>#DIV/0!</v>
      </c>
      <c r="E33" s="70" t="e">
        <f t="shared" si="120"/>
        <v>#DIV/0!</v>
      </c>
      <c r="F33" s="70">
        <f t="shared" si="121"/>
        <v>217.33333333333334</v>
      </c>
      <c r="G33" s="68" t="e">
        <f t="shared" si="122"/>
        <v>#DIV/0!</v>
      </c>
      <c r="H33" s="69">
        <f t="shared" si="123"/>
        <v>216.66666666666666</v>
      </c>
      <c r="I33" s="68" t="e">
        <f t="shared" si="124"/>
        <v>#DIV/0!</v>
      </c>
      <c r="J33" s="68" t="e">
        <f t="shared" si="125"/>
        <v>#DIV/0!</v>
      </c>
      <c r="K33" s="68" t="e">
        <f t="shared" si="126"/>
        <v>#DIV/0!</v>
      </c>
      <c r="L33" s="68" t="e">
        <f t="shared" si="127"/>
        <v>#DIV/0!</v>
      </c>
      <c r="M33" s="68" t="e">
        <f t="shared" si="128"/>
        <v>#DIV/0!</v>
      </c>
      <c r="N33" s="68" t="e">
        <f t="shared" si="129"/>
        <v>#DIV/0!</v>
      </c>
      <c r="O33" s="68" t="e">
        <f t="shared" si="130"/>
        <v>#DIV/0!</v>
      </c>
      <c r="P33" s="68" t="e">
        <f t="shared" si="131"/>
        <v>#DIV/0!</v>
      </c>
      <c r="Q33" s="42"/>
      <c r="R33" s="68" t="e">
        <f t="shared" si="132"/>
        <v>#DIV/0!</v>
      </c>
      <c r="S33" s="68" t="e">
        <f t="shared" si="133"/>
        <v>#DIV/0!</v>
      </c>
      <c r="T33" s="69">
        <f t="shared" si="134"/>
        <v>47.61904761904762</v>
      </c>
      <c r="U33" s="68" t="e">
        <f t="shared" si="135"/>
        <v>#DIV/0!</v>
      </c>
      <c r="V33" s="68">
        <f t="shared" si="136"/>
        <v>47.61904761904762</v>
      </c>
      <c r="W33" s="68" t="e">
        <f t="shared" si="137"/>
        <v>#DIV/0!</v>
      </c>
      <c r="X33" s="68" t="e">
        <f t="shared" si="138"/>
        <v>#DIV/0!</v>
      </c>
      <c r="Y33" s="68" t="e">
        <f t="shared" si="139"/>
        <v>#DIV/0!</v>
      </c>
      <c r="Z33" s="68" t="e">
        <f t="shared" si="140"/>
        <v>#DIV/0!</v>
      </c>
      <c r="AA33" s="68" t="e">
        <f t="shared" si="141"/>
        <v>#DIV/0!</v>
      </c>
      <c r="AB33" s="68" t="e">
        <f t="shared" si="142"/>
        <v>#DIV/0!</v>
      </c>
      <c r="AC33" s="68" t="e">
        <f t="shared" si="143"/>
        <v>#DIV/0!</v>
      </c>
      <c r="AD33" s="68" t="e">
        <f t="shared" si="144"/>
        <v>#DIV/0!</v>
      </c>
      <c r="AE33" s="42"/>
      <c r="AF33" s="68" t="e">
        <f t="shared" si="145"/>
        <v>#DIV/0!</v>
      </c>
      <c r="AG33" s="68" t="e">
        <f t="shared" si="146"/>
        <v>#DIV/0!</v>
      </c>
      <c r="AH33" s="68">
        <f t="shared" si="147"/>
        <v>83.33333333333333</v>
      </c>
      <c r="AI33" s="68" t="e">
        <f t="shared" si="148"/>
        <v>#DIV/0!</v>
      </c>
      <c r="AJ33" s="68">
        <f t="shared" si="149"/>
        <v>83.33333333333333</v>
      </c>
      <c r="AK33" s="68" t="e">
        <f t="shared" si="150"/>
        <v>#DIV/0!</v>
      </c>
      <c r="AL33" s="68" t="e">
        <f t="shared" si="151"/>
        <v>#DIV/0!</v>
      </c>
      <c r="AM33" s="68" t="e">
        <f t="shared" si="152"/>
        <v>#DIV/0!</v>
      </c>
      <c r="AN33" s="68" t="e">
        <f t="shared" si="153"/>
        <v>#DIV/0!</v>
      </c>
      <c r="AO33" s="68" t="e">
        <f t="shared" si="154"/>
        <v>#DIV/0!</v>
      </c>
      <c r="AP33" s="68" t="e">
        <f t="shared" si="155"/>
        <v>#DIV/0!</v>
      </c>
      <c r="AQ33" s="68" t="e">
        <f t="shared" si="156"/>
        <v>#DIV/0!</v>
      </c>
      <c r="AR33" s="68" t="e">
        <f t="shared" si="157"/>
        <v>#DIV/0!</v>
      </c>
      <c r="AS33" s="42"/>
      <c r="AT33" s="68" t="e">
        <f t="shared" si="158"/>
        <v>#DIV/0!</v>
      </c>
      <c r="AU33" s="68" t="e">
        <f t="shared" si="159"/>
        <v>#DIV/0!</v>
      </c>
      <c r="AV33" s="68">
        <f t="shared" si="160"/>
        <v>236.36363636363637</v>
      </c>
      <c r="AW33" s="68" t="e">
        <f t="shared" si="161"/>
        <v>#DIV/0!</v>
      </c>
      <c r="AX33" s="68">
        <f t="shared" si="162"/>
        <v>236.36363636363637</v>
      </c>
      <c r="AY33" s="68">
        <f t="shared" si="163"/>
        <v>236.36363636363637</v>
      </c>
      <c r="AZ33" s="68">
        <f t="shared" si="164"/>
        <v>236.36363636363637</v>
      </c>
      <c r="BA33" s="68">
        <f t="shared" si="165"/>
        <v>236.36363636363635</v>
      </c>
      <c r="BB33" s="68">
        <f t="shared" si="166"/>
        <v>236.36363636363637</v>
      </c>
      <c r="BC33" s="68">
        <f t="shared" si="167"/>
        <v>236.36363636363637</v>
      </c>
      <c r="BD33" s="68">
        <f t="shared" si="168"/>
        <v>236.36363636363637</v>
      </c>
      <c r="BE33" s="68" t="e">
        <f t="shared" si="169"/>
        <v>#DIV/0!</v>
      </c>
      <c r="BF33" s="68" t="e">
        <f t="shared" si="170"/>
        <v>#DIV/0!</v>
      </c>
      <c r="BG33" s="42"/>
      <c r="BH33" s="68" t="e">
        <f t="shared" si="171"/>
        <v>#DIV/0!</v>
      </c>
      <c r="BI33" s="68" t="e">
        <f t="shared" si="172"/>
        <v>#DIV/0!</v>
      </c>
      <c r="BJ33" s="68">
        <f t="shared" si="173"/>
        <v>351.3513513513514</v>
      </c>
      <c r="BK33" s="68" t="e">
        <f t="shared" si="174"/>
        <v>#DIV/0!</v>
      </c>
      <c r="BL33" s="68">
        <f t="shared" si="175"/>
        <v>351.3513513513514</v>
      </c>
      <c r="BM33" s="68">
        <f t="shared" si="176"/>
        <v>351.35135135135135</v>
      </c>
      <c r="BN33" s="68">
        <f t="shared" si="177"/>
        <v>351.35135135135135</v>
      </c>
      <c r="BO33" s="68">
        <f t="shared" si="178"/>
        <v>351.35135135135135</v>
      </c>
      <c r="BP33" s="68">
        <f t="shared" si="179"/>
        <v>351.35135135135135</v>
      </c>
      <c r="BQ33" s="68">
        <f t="shared" si="180"/>
        <v>351.35135135135135</v>
      </c>
      <c r="BR33" s="68">
        <f t="shared" si="181"/>
        <v>351.35135135135135</v>
      </c>
      <c r="BS33" s="68" t="e">
        <f t="shared" si="182"/>
        <v>#DIV/0!</v>
      </c>
      <c r="BT33" s="68" t="e">
        <f t="shared" si="183"/>
        <v>#DIV/0!</v>
      </c>
      <c r="BU33" s="42"/>
      <c r="BV33" s="68" t="e">
        <f t="shared" si="184"/>
        <v>#DIV/0!</v>
      </c>
      <c r="BW33" s="68" t="e">
        <f t="shared" si="185"/>
        <v>#DIV/0!</v>
      </c>
      <c r="BX33" s="68">
        <f t="shared" si="186"/>
        <v>890.5172413793103</v>
      </c>
      <c r="BY33" s="68" t="e">
        <f t="shared" si="187"/>
        <v>#DIV/0!</v>
      </c>
      <c r="BZ33" s="68">
        <f t="shared" si="188"/>
        <v>890.5172413793103</v>
      </c>
      <c r="CA33" s="68">
        <f t="shared" si="189"/>
        <v>890.5172413793103</v>
      </c>
      <c r="CB33" s="68">
        <f t="shared" si="190"/>
        <v>890.5172413793103</v>
      </c>
      <c r="CC33" s="68">
        <f t="shared" si="191"/>
        <v>890.5172413793103</v>
      </c>
      <c r="CD33" s="68">
        <f t="shared" si="192"/>
        <v>890.5172413793103</v>
      </c>
      <c r="CE33" s="68">
        <f t="shared" si="193"/>
        <v>890.5172413793103</v>
      </c>
      <c r="CF33" s="68">
        <f t="shared" si="194"/>
        <v>890.5172413793103</v>
      </c>
      <c r="CG33" s="68" t="e">
        <f t="shared" si="195"/>
        <v>#DIV/0!</v>
      </c>
      <c r="CH33" s="68" t="e">
        <f t="shared" si="196"/>
        <v>#DIV/0!</v>
      </c>
      <c r="CI33" s="42"/>
      <c r="CJ33" s="68" t="e">
        <f t="shared" si="197"/>
        <v>#DIV/0!</v>
      </c>
      <c r="CK33" s="68" t="e">
        <f t="shared" si="198"/>
        <v>#DIV/0!</v>
      </c>
      <c r="CL33" s="68">
        <f t="shared" si="199"/>
        <v>1250.877192982456</v>
      </c>
      <c r="CM33" s="69">
        <f t="shared" si="200"/>
        <v>1250.877192982456</v>
      </c>
      <c r="CN33" s="68">
        <f t="shared" si="201"/>
        <v>1250.877192982456</v>
      </c>
      <c r="CO33" s="68">
        <f t="shared" si="202"/>
        <v>1250.877192982456</v>
      </c>
      <c r="CP33" s="68">
        <f t="shared" si="203"/>
        <v>1250.877192982456</v>
      </c>
      <c r="CQ33" s="68">
        <f t="shared" si="204"/>
        <v>1250.877192982456</v>
      </c>
      <c r="CR33" s="68">
        <f t="shared" si="205"/>
        <v>1250.877192982456</v>
      </c>
      <c r="CS33" s="68">
        <f t="shared" si="206"/>
        <v>1250.877192982456</v>
      </c>
      <c r="CT33" s="68">
        <f t="shared" si="207"/>
        <v>1250.877192982456</v>
      </c>
      <c r="CU33" s="68" t="e">
        <f t="shared" si="208"/>
        <v>#DIV/0!</v>
      </c>
      <c r="CV33" s="68" t="e">
        <f t="shared" si="209"/>
        <v>#DIV/0!</v>
      </c>
      <c r="CW33" s="42"/>
      <c r="CX33" s="68" t="e">
        <f t="shared" si="210"/>
        <v>#DIV/0!</v>
      </c>
      <c r="CY33" s="68" t="e">
        <f t="shared" si="211"/>
        <v>#DIV/0!</v>
      </c>
      <c r="CZ33" s="68">
        <f t="shared" si="212"/>
        <v>1802.3255813953485</v>
      </c>
      <c r="DA33" s="68" t="e">
        <f t="shared" si="213"/>
        <v>#DIV/0!</v>
      </c>
      <c r="DB33" s="68">
        <f t="shared" si="214"/>
        <v>1802.3255813953485</v>
      </c>
      <c r="DC33" s="68">
        <f t="shared" si="215"/>
        <v>1802.3255813953488</v>
      </c>
      <c r="DD33" s="68">
        <f t="shared" si="216"/>
        <v>1802.3255813953488</v>
      </c>
      <c r="DE33" s="68">
        <f t="shared" si="217"/>
        <v>1802.3255813953488</v>
      </c>
      <c r="DF33" s="68">
        <f t="shared" si="218"/>
        <v>1802.3255813953488</v>
      </c>
      <c r="DG33" s="68">
        <f t="shared" si="219"/>
        <v>1802.3255813953488</v>
      </c>
      <c r="DH33" s="68">
        <f t="shared" si="220"/>
        <v>1802.3255813953488</v>
      </c>
      <c r="DI33" s="68" t="e">
        <f t="shared" si="221"/>
        <v>#DIV/0!</v>
      </c>
      <c r="DJ33" s="68">
        <f t="shared" si="222"/>
        <v>1802.3255813953488</v>
      </c>
      <c r="DK33" s="42"/>
      <c r="DL33" s="68" t="e">
        <f t="shared" si="223"/>
        <v>#DIV/0!</v>
      </c>
      <c r="DM33" s="68" t="e">
        <f t="shared" si="224"/>
        <v>#DIV/0!</v>
      </c>
      <c r="DN33" s="68">
        <f t="shared" si="225"/>
        <v>655.5555555555555</v>
      </c>
      <c r="DO33" s="68" t="e">
        <f t="shared" si="226"/>
        <v>#DIV/0!</v>
      </c>
      <c r="DP33" s="68">
        <f t="shared" si="227"/>
        <v>655.5555555555555</v>
      </c>
      <c r="DQ33" s="68">
        <f t="shared" si="228"/>
        <v>655.5555555555555</v>
      </c>
      <c r="DR33" s="68">
        <f t="shared" si="229"/>
        <v>655.5555555555555</v>
      </c>
      <c r="DS33" s="68">
        <f t="shared" si="230"/>
        <v>655.5555555555555</v>
      </c>
      <c r="DT33" s="68" t="e">
        <f t="shared" si="231"/>
        <v>#DIV/0!</v>
      </c>
      <c r="DU33" s="68">
        <f t="shared" si="232"/>
        <v>655.5555555555555</v>
      </c>
      <c r="DV33" s="68">
        <f t="shared" si="233"/>
        <v>655.5555555555555</v>
      </c>
      <c r="DW33" s="68" t="e">
        <f t="shared" si="234"/>
        <v>#DIV/0!</v>
      </c>
      <c r="DX33" s="68">
        <f t="shared" si="235"/>
        <v>655.5555555555555</v>
      </c>
      <c r="DY33" s="42"/>
      <c r="DZ33" s="68" t="e">
        <f t="shared" si="236"/>
        <v>#DIV/0!</v>
      </c>
      <c r="EA33" s="68" t="e">
        <f t="shared" si="237"/>
        <v>#DIV/0!</v>
      </c>
      <c r="EB33" s="68">
        <f t="shared" si="238"/>
        <v>1045.5555555555557</v>
      </c>
      <c r="EC33" s="68" t="e">
        <f t="shared" si="239"/>
        <v>#DIV/0!</v>
      </c>
      <c r="ED33" s="68">
        <f t="shared" si="240"/>
        <v>1045.5555555555557</v>
      </c>
      <c r="EE33" s="68" t="e">
        <f t="shared" si="241"/>
        <v>#DIV/0!</v>
      </c>
      <c r="EF33" s="68">
        <f t="shared" si="242"/>
        <v>1045.5555555555557</v>
      </c>
      <c r="EG33" s="68">
        <f t="shared" si="243"/>
        <v>1045.5555555555557</v>
      </c>
      <c r="EH33" s="68" t="e">
        <f t="shared" si="244"/>
        <v>#DIV/0!</v>
      </c>
      <c r="EI33" s="68">
        <f t="shared" si="245"/>
        <v>1045.5555555555557</v>
      </c>
      <c r="EJ33" s="68" t="e">
        <f t="shared" si="246"/>
        <v>#DIV/0!</v>
      </c>
      <c r="EK33" s="68" t="e">
        <f t="shared" si="247"/>
        <v>#DIV/0!</v>
      </c>
      <c r="EL33" s="68">
        <f t="shared" si="248"/>
        <v>1045.5555555555557</v>
      </c>
      <c r="EM33" s="42"/>
      <c r="EN33" s="68" t="e">
        <f t="shared" si="249"/>
        <v>#DIV/0!</v>
      </c>
      <c r="EO33" s="68" t="e">
        <f t="shared" si="250"/>
        <v>#DIV/0!</v>
      </c>
      <c r="EP33" s="68" t="e">
        <f t="shared" si="251"/>
        <v>#DIV/0!</v>
      </c>
      <c r="EQ33" s="68" t="e">
        <f t="shared" si="252"/>
        <v>#DIV/0!</v>
      </c>
      <c r="ER33" s="68" t="e">
        <f t="shared" si="253"/>
        <v>#DIV/0!</v>
      </c>
      <c r="ES33" s="69">
        <f t="shared" si="254"/>
        <v>125.29914529914531</v>
      </c>
      <c r="ET33" s="69">
        <f t="shared" si="255"/>
        <v>125.2991452991453</v>
      </c>
      <c r="EU33" s="69">
        <f t="shared" si="256"/>
        <v>125.2991452991453</v>
      </c>
      <c r="EV33" s="69">
        <f t="shared" si="257"/>
        <v>125.2991452991453</v>
      </c>
      <c r="EW33" s="69">
        <f t="shared" si="258"/>
        <v>125.2991452991453</v>
      </c>
      <c r="EX33" s="69">
        <f t="shared" si="259"/>
        <v>125.29914529914531</v>
      </c>
      <c r="EY33" s="68" t="e">
        <f t="shared" si="260"/>
        <v>#DIV/0!</v>
      </c>
      <c r="EZ33" s="69">
        <f t="shared" si="261"/>
        <v>125.2991452991453</v>
      </c>
      <c r="FA33" s="42"/>
      <c r="FB33" s="68" t="e">
        <f t="shared" si="262"/>
        <v>#DIV/0!</v>
      </c>
      <c r="FC33" s="68" t="e">
        <f t="shared" si="263"/>
        <v>#DIV/0!</v>
      </c>
      <c r="FD33" s="68" t="e">
        <f t="shared" si="264"/>
        <v>#DIV/0!</v>
      </c>
      <c r="FE33" s="68" t="e">
        <f t="shared" si="265"/>
        <v>#DIV/0!</v>
      </c>
      <c r="FF33" s="68" t="e">
        <f t="shared" si="266"/>
        <v>#DIV/0!</v>
      </c>
      <c r="FG33" s="68">
        <f t="shared" si="267"/>
        <v>90.9090909090909</v>
      </c>
      <c r="FH33" s="68">
        <f t="shared" si="268"/>
        <v>90.9090909090909</v>
      </c>
      <c r="FI33" s="68">
        <f t="shared" si="269"/>
        <v>90.90909090909092</v>
      </c>
      <c r="FJ33" s="68" t="e">
        <f t="shared" si="270"/>
        <v>#DIV/0!</v>
      </c>
      <c r="FK33" s="68">
        <f t="shared" si="271"/>
        <v>90.90909090909092</v>
      </c>
      <c r="FL33" s="68" t="e">
        <f t="shared" si="272"/>
        <v>#DIV/0!</v>
      </c>
      <c r="FM33" s="68" t="e">
        <f t="shared" si="273"/>
        <v>#DIV/0!</v>
      </c>
      <c r="FN33" s="68" t="e">
        <f t="shared" si="274"/>
        <v>#DIV/0!</v>
      </c>
    </row>
    <row r="34" spans="1:170" ht="15">
      <c r="A34" s="58" t="s">
        <v>16</v>
      </c>
      <c r="B34" s="58" t="s">
        <v>9</v>
      </c>
      <c r="C34" s="42"/>
      <c r="D34" s="70" t="e">
        <f t="shared" si="119"/>
        <v>#DIV/0!</v>
      </c>
      <c r="E34" s="70" t="e">
        <f t="shared" si="120"/>
        <v>#DIV/0!</v>
      </c>
      <c r="F34" s="70">
        <f t="shared" si="121"/>
        <v>140</v>
      </c>
      <c r="G34" s="68" t="e">
        <f t="shared" si="122"/>
        <v>#DIV/0!</v>
      </c>
      <c r="H34" s="69">
        <f t="shared" si="123"/>
        <v>140</v>
      </c>
      <c r="I34" s="68" t="e">
        <f t="shared" si="124"/>
        <v>#DIV/0!</v>
      </c>
      <c r="J34" s="68" t="e">
        <f t="shared" si="125"/>
        <v>#DIV/0!</v>
      </c>
      <c r="K34" s="68" t="e">
        <f t="shared" si="126"/>
        <v>#DIV/0!</v>
      </c>
      <c r="L34" s="68" t="e">
        <f t="shared" si="127"/>
        <v>#DIV/0!</v>
      </c>
      <c r="M34" s="68" t="e">
        <f t="shared" si="128"/>
        <v>#DIV/0!</v>
      </c>
      <c r="N34" s="68" t="e">
        <f t="shared" si="129"/>
        <v>#DIV/0!</v>
      </c>
      <c r="O34" s="68" t="e">
        <f t="shared" si="130"/>
        <v>#DIV/0!</v>
      </c>
      <c r="P34" s="68" t="e">
        <f t="shared" si="131"/>
        <v>#DIV/0!</v>
      </c>
      <c r="Q34" s="42"/>
      <c r="R34" s="68" t="e">
        <f t="shared" si="132"/>
        <v>#DIV/0!</v>
      </c>
      <c r="S34" s="68" t="e">
        <f t="shared" si="133"/>
        <v>#DIV/0!</v>
      </c>
      <c r="T34" s="69">
        <f t="shared" si="134"/>
        <v>100</v>
      </c>
      <c r="U34" s="68" t="e">
        <f t="shared" si="135"/>
        <v>#DIV/0!</v>
      </c>
      <c r="V34" s="68">
        <f t="shared" si="136"/>
        <v>100</v>
      </c>
      <c r="W34" s="68" t="e">
        <f t="shared" si="137"/>
        <v>#DIV/0!</v>
      </c>
      <c r="X34" s="68" t="e">
        <f t="shared" si="138"/>
        <v>#DIV/0!</v>
      </c>
      <c r="Y34" s="68" t="e">
        <f t="shared" si="139"/>
        <v>#DIV/0!</v>
      </c>
      <c r="Z34" s="68" t="e">
        <f t="shared" si="140"/>
        <v>#DIV/0!</v>
      </c>
      <c r="AA34" s="68" t="e">
        <f t="shared" si="141"/>
        <v>#DIV/0!</v>
      </c>
      <c r="AB34" s="68" t="e">
        <f t="shared" si="142"/>
        <v>#DIV/0!</v>
      </c>
      <c r="AC34" s="68" t="e">
        <f t="shared" si="143"/>
        <v>#DIV/0!</v>
      </c>
      <c r="AD34" s="68" t="e">
        <f t="shared" si="144"/>
        <v>#DIV/0!</v>
      </c>
      <c r="AE34" s="42"/>
      <c r="AF34" s="68" t="e">
        <f t="shared" si="145"/>
        <v>#DIV/0!</v>
      </c>
      <c r="AG34" s="68" t="e">
        <f t="shared" si="146"/>
        <v>#DIV/0!</v>
      </c>
      <c r="AH34" s="68">
        <f t="shared" si="147"/>
        <v>1083.3333333333333</v>
      </c>
      <c r="AI34" s="68" t="e">
        <f t="shared" si="148"/>
        <v>#DIV/0!</v>
      </c>
      <c r="AJ34" s="68">
        <f t="shared" si="149"/>
        <v>1083.3333333333333</v>
      </c>
      <c r="AK34" s="68" t="e">
        <f t="shared" si="150"/>
        <v>#DIV/0!</v>
      </c>
      <c r="AL34" s="68" t="e">
        <f t="shared" si="151"/>
        <v>#DIV/0!</v>
      </c>
      <c r="AM34" s="68" t="e">
        <f t="shared" si="152"/>
        <v>#DIV/0!</v>
      </c>
      <c r="AN34" s="68" t="e">
        <f t="shared" si="153"/>
        <v>#DIV/0!</v>
      </c>
      <c r="AO34" s="68" t="e">
        <f t="shared" si="154"/>
        <v>#DIV/0!</v>
      </c>
      <c r="AP34" s="68" t="e">
        <f t="shared" si="155"/>
        <v>#DIV/0!</v>
      </c>
      <c r="AQ34" s="68" t="e">
        <f t="shared" si="156"/>
        <v>#DIV/0!</v>
      </c>
      <c r="AR34" s="68" t="e">
        <f t="shared" si="157"/>
        <v>#DIV/0!</v>
      </c>
      <c r="AS34" s="42"/>
      <c r="AT34" s="68" t="e">
        <f t="shared" si="158"/>
        <v>#DIV/0!</v>
      </c>
      <c r="AU34" s="68" t="e">
        <f t="shared" si="159"/>
        <v>#DIV/0!</v>
      </c>
      <c r="AV34" s="68">
        <f t="shared" si="160"/>
        <v>145.45454545454547</v>
      </c>
      <c r="AW34" s="68" t="e">
        <f t="shared" si="161"/>
        <v>#DIV/0!</v>
      </c>
      <c r="AX34" s="68">
        <f t="shared" si="162"/>
        <v>145.45454545454547</v>
      </c>
      <c r="AY34" s="68">
        <f t="shared" si="163"/>
        <v>145.45454545454547</v>
      </c>
      <c r="AZ34" s="68">
        <f t="shared" si="164"/>
        <v>145.45454545454547</v>
      </c>
      <c r="BA34" s="68">
        <f t="shared" si="165"/>
        <v>145.45454545454547</v>
      </c>
      <c r="BB34" s="68">
        <f t="shared" si="166"/>
        <v>145.45454545454547</v>
      </c>
      <c r="BC34" s="68">
        <f t="shared" si="167"/>
        <v>145.45454545454547</v>
      </c>
      <c r="BD34" s="68">
        <f t="shared" si="168"/>
        <v>145.45454545454547</v>
      </c>
      <c r="BE34" s="68" t="e">
        <f t="shared" si="169"/>
        <v>#DIV/0!</v>
      </c>
      <c r="BF34" s="68" t="e">
        <f t="shared" si="170"/>
        <v>#DIV/0!</v>
      </c>
      <c r="BG34" s="42"/>
      <c r="BH34" s="68" t="e">
        <f t="shared" si="171"/>
        <v>#DIV/0!</v>
      </c>
      <c r="BI34" s="68" t="e">
        <f t="shared" si="172"/>
        <v>#DIV/0!</v>
      </c>
      <c r="BJ34" s="68">
        <f t="shared" si="173"/>
        <v>432.43243243243245</v>
      </c>
      <c r="BK34" s="68" t="e">
        <f t="shared" si="174"/>
        <v>#DIV/0!</v>
      </c>
      <c r="BL34" s="68">
        <f t="shared" si="175"/>
        <v>432.43243243243245</v>
      </c>
      <c r="BM34" s="68">
        <f t="shared" si="176"/>
        <v>432.43243243243245</v>
      </c>
      <c r="BN34" s="68">
        <f t="shared" si="177"/>
        <v>432.4324324324324</v>
      </c>
      <c r="BO34" s="68">
        <f t="shared" si="178"/>
        <v>432.43243243243245</v>
      </c>
      <c r="BP34" s="68">
        <f t="shared" si="179"/>
        <v>432.43243243243245</v>
      </c>
      <c r="BQ34" s="68">
        <f t="shared" si="180"/>
        <v>432.43243243243245</v>
      </c>
      <c r="BR34" s="68">
        <f t="shared" si="181"/>
        <v>432.43243243243245</v>
      </c>
      <c r="BS34" s="68" t="e">
        <f t="shared" si="182"/>
        <v>#DIV/0!</v>
      </c>
      <c r="BT34" s="68" t="e">
        <f t="shared" si="183"/>
        <v>#DIV/0!</v>
      </c>
      <c r="BU34" s="42"/>
      <c r="BV34" s="68" t="e">
        <f t="shared" si="184"/>
        <v>#DIV/0!</v>
      </c>
      <c r="BW34" s="68" t="e">
        <f t="shared" si="185"/>
        <v>#DIV/0!</v>
      </c>
      <c r="BX34" s="68">
        <f t="shared" si="186"/>
        <v>215.51724137931035</v>
      </c>
      <c r="BY34" s="68" t="e">
        <f t="shared" si="187"/>
        <v>#DIV/0!</v>
      </c>
      <c r="BZ34" s="68">
        <f t="shared" si="188"/>
        <v>215.51724137931035</v>
      </c>
      <c r="CA34" s="68">
        <f t="shared" si="189"/>
        <v>215.51724137931035</v>
      </c>
      <c r="CB34" s="68">
        <f t="shared" si="190"/>
        <v>215.51724137931035</v>
      </c>
      <c r="CC34" s="68">
        <f t="shared" si="191"/>
        <v>215.51724137931032</v>
      </c>
      <c r="CD34" s="68">
        <f t="shared" si="192"/>
        <v>215.51724137931035</v>
      </c>
      <c r="CE34" s="68">
        <f t="shared" si="193"/>
        <v>215.51724137931035</v>
      </c>
      <c r="CF34" s="68">
        <f t="shared" si="194"/>
        <v>215.51724137931035</v>
      </c>
      <c r="CG34" s="68" t="e">
        <f t="shared" si="195"/>
        <v>#DIV/0!</v>
      </c>
      <c r="CH34" s="68" t="e">
        <f t="shared" si="196"/>
        <v>#DIV/0!</v>
      </c>
      <c r="CI34" s="42"/>
      <c r="CJ34" s="68" t="e">
        <f t="shared" si="197"/>
        <v>#DIV/0!</v>
      </c>
      <c r="CK34" s="68" t="e">
        <f t="shared" si="198"/>
        <v>#DIV/0!</v>
      </c>
      <c r="CL34" s="68">
        <f t="shared" si="199"/>
        <v>140.35087719298247</v>
      </c>
      <c r="CM34" s="69">
        <f t="shared" si="200"/>
        <v>140.35087719298247</v>
      </c>
      <c r="CN34" s="68">
        <f t="shared" si="201"/>
        <v>140.35087719298247</v>
      </c>
      <c r="CO34" s="68">
        <f t="shared" si="202"/>
        <v>140.35087719298247</v>
      </c>
      <c r="CP34" s="68">
        <f t="shared" si="203"/>
        <v>140.35087719298247</v>
      </c>
      <c r="CQ34" s="68">
        <f t="shared" si="204"/>
        <v>140.35087719298247</v>
      </c>
      <c r="CR34" s="68">
        <f t="shared" si="205"/>
        <v>140.35087719298247</v>
      </c>
      <c r="CS34" s="68">
        <f t="shared" si="206"/>
        <v>140.35087719298247</v>
      </c>
      <c r="CT34" s="68">
        <f t="shared" si="207"/>
        <v>140.35087719298247</v>
      </c>
      <c r="CU34" s="68" t="e">
        <f t="shared" si="208"/>
        <v>#DIV/0!</v>
      </c>
      <c r="CV34" s="68" t="e">
        <f t="shared" si="209"/>
        <v>#DIV/0!</v>
      </c>
      <c r="CW34" s="42"/>
      <c r="CX34" s="68" t="e">
        <f t="shared" si="210"/>
        <v>#DIV/0!</v>
      </c>
      <c r="CY34" s="68" t="e">
        <f t="shared" si="211"/>
        <v>#DIV/0!</v>
      </c>
      <c r="CZ34" s="68">
        <f t="shared" si="212"/>
        <v>186.04651162790697</v>
      </c>
      <c r="DA34" s="68" t="e">
        <f t="shared" si="213"/>
        <v>#DIV/0!</v>
      </c>
      <c r="DB34" s="68">
        <f t="shared" si="214"/>
        <v>186.04651162790697</v>
      </c>
      <c r="DC34" s="68">
        <f t="shared" si="215"/>
        <v>186.04651162790697</v>
      </c>
      <c r="DD34" s="68">
        <f t="shared" si="216"/>
        <v>186.04651162790697</v>
      </c>
      <c r="DE34" s="68">
        <f t="shared" si="217"/>
        <v>186.04651162790697</v>
      </c>
      <c r="DF34" s="68">
        <f t="shared" si="218"/>
        <v>186.04651162790697</v>
      </c>
      <c r="DG34" s="68">
        <f t="shared" si="219"/>
        <v>186.04651162790697</v>
      </c>
      <c r="DH34" s="68">
        <f t="shared" si="220"/>
        <v>186.04651162790697</v>
      </c>
      <c r="DI34" s="68" t="e">
        <f t="shared" si="221"/>
        <v>#DIV/0!</v>
      </c>
      <c r="DJ34" s="68">
        <f t="shared" si="222"/>
        <v>186.04651162790697</v>
      </c>
      <c r="DK34" s="42"/>
      <c r="DL34" s="68" t="e">
        <f t="shared" si="223"/>
        <v>#DIV/0!</v>
      </c>
      <c r="DM34" s="68" t="e">
        <f t="shared" si="224"/>
        <v>#DIV/0!</v>
      </c>
      <c r="DN34" s="68">
        <f t="shared" si="225"/>
        <v>312.5</v>
      </c>
      <c r="DO34" s="68" t="e">
        <f t="shared" si="226"/>
        <v>#DIV/0!</v>
      </c>
      <c r="DP34" s="68">
        <f t="shared" si="227"/>
        <v>312.5</v>
      </c>
      <c r="DQ34" s="68">
        <f t="shared" si="228"/>
        <v>312.5</v>
      </c>
      <c r="DR34" s="68">
        <f t="shared" si="229"/>
        <v>312.5</v>
      </c>
      <c r="DS34" s="68">
        <f t="shared" si="230"/>
        <v>312.5</v>
      </c>
      <c r="DT34" s="68" t="e">
        <f t="shared" si="231"/>
        <v>#DIV/0!</v>
      </c>
      <c r="DU34" s="68">
        <f t="shared" si="232"/>
        <v>312.5</v>
      </c>
      <c r="DV34" s="68">
        <f t="shared" si="233"/>
        <v>312.5</v>
      </c>
      <c r="DW34" s="68" t="e">
        <f t="shared" si="234"/>
        <v>#DIV/0!</v>
      </c>
      <c r="DX34" s="68">
        <f t="shared" si="235"/>
        <v>312.5</v>
      </c>
      <c r="DY34" s="42"/>
      <c r="DZ34" s="68" t="e">
        <f t="shared" si="236"/>
        <v>#DIV/0!</v>
      </c>
      <c r="EA34" s="68" t="e">
        <f t="shared" si="237"/>
        <v>#DIV/0!</v>
      </c>
      <c r="EB34" s="68">
        <f t="shared" si="238"/>
        <v>266.6666666666667</v>
      </c>
      <c r="EC34" s="68" t="e">
        <f t="shared" si="239"/>
        <v>#DIV/0!</v>
      </c>
      <c r="ED34" s="68">
        <f t="shared" si="240"/>
        <v>266.6666666666667</v>
      </c>
      <c r="EE34" s="68" t="e">
        <f t="shared" si="241"/>
        <v>#DIV/0!</v>
      </c>
      <c r="EF34" s="68">
        <f t="shared" si="242"/>
        <v>266.6666666666667</v>
      </c>
      <c r="EG34" s="68">
        <f t="shared" si="243"/>
        <v>266.6666666666667</v>
      </c>
      <c r="EH34" s="68" t="e">
        <f t="shared" si="244"/>
        <v>#DIV/0!</v>
      </c>
      <c r="EI34" s="68">
        <f t="shared" si="245"/>
        <v>266.6666666666667</v>
      </c>
      <c r="EJ34" s="68" t="e">
        <f t="shared" si="246"/>
        <v>#DIV/0!</v>
      </c>
      <c r="EK34" s="68" t="e">
        <f t="shared" si="247"/>
        <v>#DIV/0!</v>
      </c>
      <c r="EL34" s="68">
        <f t="shared" si="248"/>
        <v>266.6666666666667</v>
      </c>
      <c r="EM34" s="42"/>
      <c r="EN34" s="68" t="e">
        <f t="shared" si="249"/>
        <v>#DIV/0!</v>
      </c>
      <c r="EO34" s="68" t="e">
        <f t="shared" si="250"/>
        <v>#DIV/0!</v>
      </c>
      <c r="EP34" s="68" t="e">
        <f t="shared" si="251"/>
        <v>#DIV/0!</v>
      </c>
      <c r="EQ34" s="68" t="e">
        <f t="shared" si="252"/>
        <v>#DIV/0!</v>
      </c>
      <c r="ER34" s="68" t="e">
        <f t="shared" si="253"/>
        <v>#DIV/0!</v>
      </c>
      <c r="ES34" s="69">
        <f t="shared" si="254"/>
        <v>59.82905982905983</v>
      </c>
      <c r="ET34" s="69">
        <f t="shared" si="255"/>
        <v>59.82905982905983</v>
      </c>
      <c r="EU34" s="69">
        <f t="shared" si="256"/>
        <v>59.82905982905982</v>
      </c>
      <c r="EV34" s="69">
        <f t="shared" si="257"/>
        <v>59.82905982905983</v>
      </c>
      <c r="EW34" s="69">
        <f t="shared" si="258"/>
        <v>59.82905982905983</v>
      </c>
      <c r="EX34" s="69">
        <f t="shared" si="259"/>
        <v>59.82905982905984</v>
      </c>
      <c r="EY34" s="68" t="e">
        <f t="shared" si="260"/>
        <v>#DIV/0!</v>
      </c>
      <c r="EZ34" s="69">
        <f t="shared" si="261"/>
        <v>59.82905982905983</v>
      </c>
      <c r="FA34" s="42"/>
      <c r="FB34" s="68" t="e">
        <f t="shared" si="262"/>
        <v>#DIV/0!</v>
      </c>
      <c r="FC34" s="68" t="e">
        <f t="shared" si="263"/>
        <v>#DIV/0!</v>
      </c>
      <c r="FD34" s="68" t="e">
        <f t="shared" si="264"/>
        <v>#DIV/0!</v>
      </c>
      <c r="FE34" s="68" t="e">
        <f t="shared" si="265"/>
        <v>#DIV/0!</v>
      </c>
      <c r="FF34" s="68" t="e">
        <f t="shared" si="266"/>
        <v>#DIV/0!</v>
      </c>
      <c r="FG34" s="68">
        <f t="shared" si="267"/>
        <v>242.42424242424244</v>
      </c>
      <c r="FH34" s="68">
        <f t="shared" si="268"/>
        <v>242.42424242424244</v>
      </c>
      <c r="FI34" s="68">
        <f t="shared" si="269"/>
        <v>242.4242424242424</v>
      </c>
      <c r="FJ34" s="68" t="e">
        <f t="shared" si="270"/>
        <v>#DIV/0!</v>
      </c>
      <c r="FK34" s="68">
        <f t="shared" si="271"/>
        <v>242.4242424242424</v>
      </c>
      <c r="FL34" s="68" t="e">
        <f t="shared" si="272"/>
        <v>#DIV/0!</v>
      </c>
      <c r="FM34" s="68" t="e">
        <f t="shared" si="273"/>
        <v>#DIV/0!</v>
      </c>
      <c r="FN34" s="68" t="e">
        <f t="shared" si="274"/>
        <v>#DIV/0!</v>
      </c>
    </row>
    <row r="35" spans="1:170" ht="15">
      <c r="A35" s="58" t="s">
        <v>15</v>
      </c>
      <c r="B35" s="58" t="s">
        <v>10</v>
      </c>
      <c r="C35" s="42"/>
      <c r="D35" s="70" t="e">
        <f t="shared" si="119"/>
        <v>#DIV/0!</v>
      </c>
      <c r="E35" s="70" t="e">
        <f t="shared" si="120"/>
        <v>#DIV/0!</v>
      </c>
      <c r="F35" s="70">
        <f t="shared" si="121"/>
        <v>0</v>
      </c>
      <c r="G35" s="68" t="e">
        <f t="shared" si="122"/>
        <v>#DIV/0!</v>
      </c>
      <c r="H35" s="69">
        <f t="shared" si="123"/>
        <v>0</v>
      </c>
      <c r="I35" s="68" t="e">
        <f t="shared" si="124"/>
        <v>#DIV/0!</v>
      </c>
      <c r="J35" s="68" t="e">
        <f t="shared" si="125"/>
        <v>#DIV/0!</v>
      </c>
      <c r="K35" s="68" t="e">
        <f t="shared" si="126"/>
        <v>#DIV/0!</v>
      </c>
      <c r="L35" s="68" t="e">
        <f t="shared" si="127"/>
        <v>#DIV/0!</v>
      </c>
      <c r="M35" s="68" t="e">
        <f t="shared" si="128"/>
        <v>#DIV/0!</v>
      </c>
      <c r="N35" s="68" t="e">
        <f t="shared" si="129"/>
        <v>#DIV/0!</v>
      </c>
      <c r="O35" s="68" t="e">
        <f t="shared" si="130"/>
        <v>#DIV/0!</v>
      </c>
      <c r="P35" s="68" t="e">
        <f t="shared" si="131"/>
        <v>#DIV/0!</v>
      </c>
      <c r="Q35" s="42"/>
      <c r="R35" s="68" t="e">
        <f t="shared" si="132"/>
        <v>#DIV/0!</v>
      </c>
      <c r="S35" s="68" t="e">
        <f t="shared" si="133"/>
        <v>#DIV/0!</v>
      </c>
      <c r="T35" s="69">
        <f t="shared" si="134"/>
        <v>0</v>
      </c>
      <c r="U35" s="68" t="e">
        <f t="shared" si="135"/>
        <v>#DIV/0!</v>
      </c>
      <c r="V35" s="68">
        <f t="shared" si="136"/>
        <v>0</v>
      </c>
      <c r="W35" s="68" t="e">
        <f t="shared" si="137"/>
        <v>#DIV/0!</v>
      </c>
      <c r="X35" s="68" t="e">
        <f t="shared" si="138"/>
        <v>#DIV/0!</v>
      </c>
      <c r="Y35" s="68" t="e">
        <f t="shared" si="139"/>
        <v>#DIV/0!</v>
      </c>
      <c r="Z35" s="68" t="e">
        <f t="shared" si="140"/>
        <v>#DIV/0!</v>
      </c>
      <c r="AA35" s="68" t="e">
        <f t="shared" si="141"/>
        <v>#DIV/0!</v>
      </c>
      <c r="AB35" s="68" t="e">
        <f t="shared" si="142"/>
        <v>#DIV/0!</v>
      </c>
      <c r="AC35" s="68" t="e">
        <f t="shared" si="143"/>
        <v>#DIV/0!</v>
      </c>
      <c r="AD35" s="68" t="e">
        <f t="shared" si="144"/>
        <v>#DIV/0!</v>
      </c>
      <c r="AE35" s="42"/>
      <c r="AF35" s="68" t="e">
        <f t="shared" si="145"/>
        <v>#DIV/0!</v>
      </c>
      <c r="AG35" s="68" t="e">
        <f t="shared" si="146"/>
        <v>#DIV/0!</v>
      </c>
      <c r="AH35" s="68">
        <f t="shared" si="147"/>
        <v>0</v>
      </c>
      <c r="AI35" s="68" t="e">
        <f t="shared" si="148"/>
        <v>#DIV/0!</v>
      </c>
      <c r="AJ35" s="68">
        <f t="shared" si="149"/>
        <v>0</v>
      </c>
      <c r="AK35" s="68" t="e">
        <f t="shared" si="150"/>
        <v>#DIV/0!</v>
      </c>
      <c r="AL35" s="68" t="e">
        <f t="shared" si="151"/>
        <v>#DIV/0!</v>
      </c>
      <c r="AM35" s="68" t="e">
        <f t="shared" si="152"/>
        <v>#DIV/0!</v>
      </c>
      <c r="AN35" s="68" t="e">
        <f t="shared" si="153"/>
        <v>#DIV/0!</v>
      </c>
      <c r="AO35" s="68" t="e">
        <f t="shared" si="154"/>
        <v>#DIV/0!</v>
      </c>
      <c r="AP35" s="68" t="e">
        <f t="shared" si="155"/>
        <v>#DIV/0!</v>
      </c>
      <c r="AQ35" s="68" t="e">
        <f t="shared" si="156"/>
        <v>#DIV/0!</v>
      </c>
      <c r="AR35" s="68" t="e">
        <f t="shared" si="157"/>
        <v>#DIV/0!</v>
      </c>
      <c r="AS35" s="42"/>
      <c r="AT35" s="68" t="e">
        <f t="shared" si="158"/>
        <v>#DIV/0!</v>
      </c>
      <c r="AU35" s="68" t="e">
        <f t="shared" si="159"/>
        <v>#DIV/0!</v>
      </c>
      <c r="AV35" s="68">
        <f t="shared" si="160"/>
        <v>0</v>
      </c>
      <c r="AW35" s="68" t="e">
        <f t="shared" si="161"/>
        <v>#DIV/0!</v>
      </c>
      <c r="AX35" s="68">
        <f t="shared" si="162"/>
        <v>0</v>
      </c>
      <c r="AY35" s="68">
        <f t="shared" si="163"/>
        <v>0</v>
      </c>
      <c r="AZ35" s="68">
        <f t="shared" si="164"/>
        <v>0</v>
      </c>
      <c r="BA35" s="68">
        <f t="shared" si="165"/>
        <v>0</v>
      </c>
      <c r="BB35" s="68">
        <f t="shared" si="166"/>
        <v>0</v>
      </c>
      <c r="BC35" s="68">
        <f t="shared" si="167"/>
        <v>0</v>
      </c>
      <c r="BD35" s="68">
        <f t="shared" si="168"/>
        <v>0</v>
      </c>
      <c r="BE35" s="68" t="e">
        <f t="shared" si="169"/>
        <v>#DIV/0!</v>
      </c>
      <c r="BF35" s="68" t="e">
        <f t="shared" si="170"/>
        <v>#DIV/0!</v>
      </c>
      <c r="BG35" s="42"/>
      <c r="BH35" s="68" t="e">
        <f t="shared" si="171"/>
        <v>#DIV/0!</v>
      </c>
      <c r="BI35" s="68" t="e">
        <f t="shared" si="172"/>
        <v>#DIV/0!</v>
      </c>
      <c r="BJ35" s="68">
        <f t="shared" si="173"/>
        <v>0</v>
      </c>
      <c r="BK35" s="68" t="e">
        <f t="shared" si="174"/>
        <v>#DIV/0!</v>
      </c>
      <c r="BL35" s="68">
        <f t="shared" si="175"/>
        <v>0</v>
      </c>
      <c r="BM35" s="68">
        <f t="shared" si="176"/>
        <v>0</v>
      </c>
      <c r="BN35" s="68">
        <f t="shared" si="177"/>
        <v>0</v>
      </c>
      <c r="BO35" s="68">
        <f t="shared" si="178"/>
        <v>0</v>
      </c>
      <c r="BP35" s="68">
        <f t="shared" si="179"/>
        <v>0</v>
      </c>
      <c r="BQ35" s="68">
        <f t="shared" si="180"/>
        <v>0</v>
      </c>
      <c r="BR35" s="68">
        <f t="shared" si="181"/>
        <v>0</v>
      </c>
      <c r="BS35" s="68" t="e">
        <f t="shared" si="182"/>
        <v>#DIV/0!</v>
      </c>
      <c r="BT35" s="68" t="e">
        <f t="shared" si="183"/>
        <v>#DIV/0!</v>
      </c>
      <c r="BU35" s="42"/>
      <c r="BV35" s="68" t="e">
        <f t="shared" si="184"/>
        <v>#DIV/0!</v>
      </c>
      <c r="BW35" s="68" t="e">
        <f t="shared" si="185"/>
        <v>#DIV/0!</v>
      </c>
      <c r="BX35" s="68">
        <f t="shared" si="186"/>
        <v>0</v>
      </c>
      <c r="BY35" s="68" t="e">
        <f t="shared" si="187"/>
        <v>#DIV/0!</v>
      </c>
      <c r="BZ35" s="68">
        <f t="shared" si="188"/>
        <v>0</v>
      </c>
      <c r="CA35" s="68">
        <f t="shared" si="189"/>
        <v>0</v>
      </c>
      <c r="CB35" s="68">
        <f t="shared" si="190"/>
        <v>0</v>
      </c>
      <c r="CC35" s="68">
        <f t="shared" si="191"/>
        <v>0</v>
      </c>
      <c r="CD35" s="68">
        <f t="shared" si="192"/>
        <v>0</v>
      </c>
      <c r="CE35" s="68">
        <f t="shared" si="193"/>
        <v>0</v>
      </c>
      <c r="CF35" s="68">
        <f t="shared" si="194"/>
        <v>0</v>
      </c>
      <c r="CG35" s="68" t="e">
        <f t="shared" si="195"/>
        <v>#DIV/0!</v>
      </c>
      <c r="CH35" s="68" t="e">
        <f t="shared" si="196"/>
        <v>#DIV/0!</v>
      </c>
      <c r="CI35" s="42"/>
      <c r="CJ35" s="68" t="e">
        <f t="shared" si="197"/>
        <v>#DIV/0!</v>
      </c>
      <c r="CK35" s="68" t="e">
        <f t="shared" si="198"/>
        <v>#DIV/0!</v>
      </c>
      <c r="CL35" s="68">
        <f t="shared" si="199"/>
        <v>0</v>
      </c>
      <c r="CM35" s="69">
        <f t="shared" si="200"/>
        <v>0</v>
      </c>
      <c r="CN35" s="68">
        <f t="shared" si="201"/>
        <v>0</v>
      </c>
      <c r="CO35" s="68">
        <f t="shared" si="202"/>
        <v>0</v>
      </c>
      <c r="CP35" s="68">
        <f t="shared" si="203"/>
        <v>0</v>
      </c>
      <c r="CQ35" s="68">
        <f t="shared" si="204"/>
        <v>0</v>
      </c>
      <c r="CR35" s="68">
        <f t="shared" si="205"/>
        <v>0</v>
      </c>
      <c r="CS35" s="68">
        <f t="shared" si="206"/>
        <v>0</v>
      </c>
      <c r="CT35" s="68">
        <f t="shared" si="207"/>
        <v>0</v>
      </c>
      <c r="CU35" s="68" t="e">
        <f t="shared" si="208"/>
        <v>#DIV/0!</v>
      </c>
      <c r="CV35" s="68" t="e">
        <f t="shared" si="209"/>
        <v>#DIV/0!</v>
      </c>
      <c r="CW35" s="42"/>
      <c r="CX35" s="68" t="e">
        <f t="shared" si="210"/>
        <v>#DIV/0!</v>
      </c>
      <c r="CY35" s="68" t="e">
        <f t="shared" si="211"/>
        <v>#DIV/0!</v>
      </c>
      <c r="CZ35" s="68">
        <f t="shared" si="212"/>
        <v>869.7674418604652</v>
      </c>
      <c r="DA35" s="68" t="e">
        <f t="shared" si="213"/>
        <v>#DIV/0!</v>
      </c>
      <c r="DB35" s="68">
        <f t="shared" si="214"/>
        <v>869.7674418604652</v>
      </c>
      <c r="DC35" s="68">
        <f t="shared" si="215"/>
        <v>869.7674418604652</v>
      </c>
      <c r="DD35" s="68">
        <f t="shared" si="216"/>
        <v>869.7674418604652</v>
      </c>
      <c r="DE35" s="68">
        <f t="shared" si="217"/>
        <v>869.7674418604652</v>
      </c>
      <c r="DF35" s="68">
        <f t="shared" si="218"/>
        <v>869.7674418604652</v>
      </c>
      <c r="DG35" s="68">
        <f t="shared" si="219"/>
        <v>869.7674418604653</v>
      </c>
      <c r="DH35" s="68">
        <f t="shared" si="220"/>
        <v>869.7674418604652</v>
      </c>
      <c r="DI35" s="68" t="e">
        <f t="shared" si="221"/>
        <v>#DIV/0!</v>
      </c>
      <c r="DJ35" s="68">
        <f t="shared" si="222"/>
        <v>869.7674418604652</v>
      </c>
      <c r="DK35" s="42"/>
      <c r="DL35" s="68" t="e">
        <f t="shared" si="223"/>
        <v>#DIV/0!</v>
      </c>
      <c r="DM35" s="68" t="e">
        <f t="shared" si="224"/>
        <v>#DIV/0!</v>
      </c>
      <c r="DN35" s="68">
        <f t="shared" si="225"/>
        <v>0</v>
      </c>
      <c r="DO35" s="68" t="e">
        <f t="shared" si="226"/>
        <v>#DIV/0!</v>
      </c>
      <c r="DP35" s="68">
        <f t="shared" si="227"/>
        <v>0</v>
      </c>
      <c r="DQ35" s="68">
        <f t="shared" si="228"/>
        <v>0</v>
      </c>
      <c r="DR35" s="68">
        <f t="shared" si="229"/>
        <v>0</v>
      </c>
      <c r="DS35" s="68">
        <f t="shared" si="230"/>
        <v>0</v>
      </c>
      <c r="DT35" s="68" t="e">
        <f t="shared" si="231"/>
        <v>#DIV/0!</v>
      </c>
      <c r="DU35" s="68">
        <f t="shared" si="232"/>
        <v>0</v>
      </c>
      <c r="DV35" s="68">
        <f t="shared" si="233"/>
        <v>0</v>
      </c>
      <c r="DW35" s="68" t="e">
        <f t="shared" si="234"/>
        <v>#DIV/0!</v>
      </c>
      <c r="DX35" s="68">
        <f t="shared" si="235"/>
        <v>0</v>
      </c>
      <c r="DY35" s="42"/>
      <c r="DZ35" s="68" t="e">
        <f t="shared" si="236"/>
        <v>#DIV/0!</v>
      </c>
      <c r="EA35" s="68" t="e">
        <f t="shared" si="237"/>
        <v>#DIV/0!</v>
      </c>
      <c r="EB35" s="68">
        <f t="shared" si="238"/>
        <v>0</v>
      </c>
      <c r="EC35" s="68" t="e">
        <f t="shared" si="239"/>
        <v>#DIV/0!</v>
      </c>
      <c r="ED35" s="68">
        <f t="shared" si="240"/>
        <v>0</v>
      </c>
      <c r="EE35" s="68" t="e">
        <f t="shared" si="241"/>
        <v>#DIV/0!</v>
      </c>
      <c r="EF35" s="68">
        <f t="shared" si="242"/>
        <v>0</v>
      </c>
      <c r="EG35" s="68">
        <f t="shared" si="243"/>
        <v>0</v>
      </c>
      <c r="EH35" s="68" t="e">
        <f t="shared" si="244"/>
        <v>#DIV/0!</v>
      </c>
      <c r="EI35" s="68">
        <f t="shared" si="245"/>
        <v>0</v>
      </c>
      <c r="EJ35" s="68" t="e">
        <f t="shared" si="246"/>
        <v>#DIV/0!</v>
      </c>
      <c r="EK35" s="68" t="e">
        <f t="shared" si="247"/>
        <v>#DIV/0!</v>
      </c>
      <c r="EL35" s="68">
        <f t="shared" si="248"/>
        <v>0</v>
      </c>
      <c r="EM35" s="42"/>
      <c r="EN35" s="68" t="e">
        <f t="shared" si="249"/>
        <v>#DIV/0!</v>
      </c>
      <c r="EO35" s="68" t="e">
        <f t="shared" si="250"/>
        <v>#DIV/0!</v>
      </c>
      <c r="EP35" s="68" t="e">
        <f t="shared" si="251"/>
        <v>#DIV/0!</v>
      </c>
      <c r="EQ35" s="68" t="e">
        <f t="shared" si="252"/>
        <v>#DIV/0!</v>
      </c>
      <c r="ER35" s="68" t="e">
        <f t="shared" si="253"/>
        <v>#DIV/0!</v>
      </c>
      <c r="ES35" s="69">
        <f t="shared" si="254"/>
        <v>0</v>
      </c>
      <c r="ET35" s="69">
        <f t="shared" si="255"/>
        <v>0</v>
      </c>
      <c r="EU35" s="69">
        <f t="shared" si="256"/>
        <v>0</v>
      </c>
      <c r="EV35" s="69">
        <f t="shared" si="257"/>
        <v>0</v>
      </c>
      <c r="EW35" s="69">
        <f t="shared" si="258"/>
        <v>0</v>
      </c>
      <c r="EX35" s="69">
        <f t="shared" si="259"/>
        <v>0</v>
      </c>
      <c r="EY35" s="68" t="e">
        <f t="shared" si="260"/>
        <v>#DIV/0!</v>
      </c>
      <c r="EZ35" s="69">
        <f t="shared" si="261"/>
        <v>0</v>
      </c>
      <c r="FA35" s="42"/>
      <c r="FB35" s="68" t="e">
        <f t="shared" si="262"/>
        <v>#DIV/0!</v>
      </c>
      <c r="FC35" s="68" t="e">
        <f t="shared" si="263"/>
        <v>#DIV/0!</v>
      </c>
      <c r="FD35" s="68" t="e">
        <f t="shared" si="264"/>
        <v>#DIV/0!</v>
      </c>
      <c r="FE35" s="68" t="e">
        <f t="shared" si="265"/>
        <v>#DIV/0!</v>
      </c>
      <c r="FF35" s="68" t="e">
        <f t="shared" si="266"/>
        <v>#DIV/0!</v>
      </c>
      <c r="FG35" s="68">
        <f t="shared" si="267"/>
        <v>0</v>
      </c>
      <c r="FH35" s="68">
        <f t="shared" si="268"/>
        <v>0</v>
      </c>
      <c r="FI35" s="68">
        <f t="shared" si="269"/>
        <v>0</v>
      </c>
      <c r="FJ35" s="68" t="e">
        <f t="shared" si="270"/>
        <v>#DIV/0!</v>
      </c>
      <c r="FK35" s="68">
        <f t="shared" si="271"/>
        <v>0</v>
      </c>
      <c r="FL35" s="68" t="e">
        <f t="shared" si="272"/>
        <v>#DIV/0!</v>
      </c>
      <c r="FM35" s="68" t="e">
        <f t="shared" si="273"/>
        <v>#DIV/0!</v>
      </c>
      <c r="FN35" s="68" t="e">
        <f t="shared" si="274"/>
        <v>#DIV/0!</v>
      </c>
    </row>
    <row r="36" spans="1:170" ht="15">
      <c r="A36" s="58" t="s">
        <v>17</v>
      </c>
      <c r="B36" s="58" t="s">
        <v>11</v>
      </c>
      <c r="C36" s="42"/>
      <c r="D36" s="70" t="e">
        <f t="shared" si="119"/>
        <v>#DIV/0!</v>
      </c>
      <c r="E36" s="70" t="e">
        <f t="shared" si="120"/>
        <v>#DIV/0!</v>
      </c>
      <c r="F36" s="70">
        <f t="shared" si="121"/>
        <v>1556</v>
      </c>
      <c r="G36" s="68" t="e">
        <f t="shared" si="122"/>
        <v>#DIV/0!</v>
      </c>
      <c r="H36" s="69">
        <f t="shared" si="123"/>
        <v>1556</v>
      </c>
      <c r="I36" s="68" t="e">
        <f t="shared" si="124"/>
        <v>#DIV/0!</v>
      </c>
      <c r="J36" s="68" t="e">
        <f t="shared" si="125"/>
        <v>#DIV/0!</v>
      </c>
      <c r="K36" s="68" t="e">
        <f t="shared" si="126"/>
        <v>#DIV/0!</v>
      </c>
      <c r="L36" s="68" t="e">
        <f t="shared" si="127"/>
        <v>#DIV/0!</v>
      </c>
      <c r="M36" s="68" t="e">
        <f t="shared" si="128"/>
        <v>#DIV/0!</v>
      </c>
      <c r="N36" s="68" t="e">
        <f t="shared" si="129"/>
        <v>#DIV/0!</v>
      </c>
      <c r="O36" s="68" t="e">
        <f t="shared" si="130"/>
        <v>#DIV/0!</v>
      </c>
      <c r="P36" s="68" t="e">
        <f t="shared" si="131"/>
        <v>#DIV/0!</v>
      </c>
      <c r="Q36" s="42"/>
      <c r="R36" s="68" t="e">
        <f t="shared" si="132"/>
        <v>#DIV/0!</v>
      </c>
      <c r="S36" s="68" t="e">
        <f t="shared" si="133"/>
        <v>#DIV/0!</v>
      </c>
      <c r="T36" s="69">
        <f t="shared" si="134"/>
        <v>1047.6190476190477</v>
      </c>
      <c r="U36" s="68" t="e">
        <f t="shared" si="135"/>
        <v>#DIV/0!</v>
      </c>
      <c r="V36" s="68">
        <f t="shared" si="136"/>
        <v>1048.095238095238</v>
      </c>
      <c r="W36" s="68" t="e">
        <f t="shared" si="137"/>
        <v>#DIV/0!</v>
      </c>
      <c r="X36" s="68" t="e">
        <f t="shared" si="138"/>
        <v>#DIV/0!</v>
      </c>
      <c r="Y36" s="68" t="e">
        <f t="shared" si="139"/>
        <v>#DIV/0!</v>
      </c>
      <c r="Z36" s="68" t="e">
        <f t="shared" si="140"/>
        <v>#DIV/0!</v>
      </c>
      <c r="AA36" s="68" t="e">
        <f t="shared" si="141"/>
        <v>#DIV/0!</v>
      </c>
      <c r="AB36" s="68" t="e">
        <f t="shared" si="142"/>
        <v>#DIV/0!</v>
      </c>
      <c r="AC36" s="68" t="e">
        <f t="shared" si="143"/>
        <v>#DIV/0!</v>
      </c>
      <c r="AD36" s="68" t="e">
        <f t="shared" si="144"/>
        <v>#DIV/0!</v>
      </c>
      <c r="AE36" s="42"/>
      <c r="AF36" s="68" t="e">
        <f t="shared" si="145"/>
        <v>#DIV/0!</v>
      </c>
      <c r="AG36" s="68" t="e">
        <f t="shared" si="146"/>
        <v>#DIV/0!</v>
      </c>
      <c r="AH36" s="68">
        <f t="shared" si="147"/>
        <v>6766.666666666667</v>
      </c>
      <c r="AI36" s="68" t="e">
        <f t="shared" si="148"/>
        <v>#DIV/0!</v>
      </c>
      <c r="AJ36" s="68">
        <f t="shared" si="149"/>
        <v>6766.666666666667</v>
      </c>
      <c r="AK36" s="68" t="e">
        <f t="shared" si="150"/>
        <v>#DIV/0!</v>
      </c>
      <c r="AL36" s="68" t="e">
        <f t="shared" si="151"/>
        <v>#DIV/0!</v>
      </c>
      <c r="AM36" s="68" t="e">
        <f t="shared" si="152"/>
        <v>#DIV/0!</v>
      </c>
      <c r="AN36" s="68" t="e">
        <f t="shared" si="153"/>
        <v>#DIV/0!</v>
      </c>
      <c r="AO36" s="68" t="e">
        <f t="shared" si="154"/>
        <v>#DIV/0!</v>
      </c>
      <c r="AP36" s="68" t="e">
        <f t="shared" si="155"/>
        <v>#DIV/0!</v>
      </c>
      <c r="AQ36" s="68" t="e">
        <f t="shared" si="156"/>
        <v>#DIV/0!</v>
      </c>
      <c r="AR36" s="68" t="e">
        <f t="shared" si="157"/>
        <v>#DIV/0!</v>
      </c>
      <c r="AS36" s="42"/>
      <c r="AT36" s="68" t="e">
        <f t="shared" si="158"/>
        <v>#DIV/0!</v>
      </c>
      <c r="AU36" s="68" t="e">
        <f t="shared" si="159"/>
        <v>#DIV/0!</v>
      </c>
      <c r="AV36" s="68">
        <f t="shared" si="160"/>
        <v>5300</v>
      </c>
      <c r="AW36" s="68" t="e">
        <f t="shared" si="161"/>
        <v>#DIV/0!</v>
      </c>
      <c r="AX36" s="68">
        <f t="shared" si="162"/>
        <v>5300</v>
      </c>
      <c r="AY36" s="68">
        <f t="shared" si="163"/>
        <v>5300</v>
      </c>
      <c r="AZ36" s="68">
        <f t="shared" si="164"/>
        <v>5300</v>
      </c>
      <c r="BA36" s="68">
        <f t="shared" si="165"/>
        <v>5300</v>
      </c>
      <c r="BB36" s="68">
        <f t="shared" si="166"/>
        <v>5300</v>
      </c>
      <c r="BC36" s="68">
        <f t="shared" si="167"/>
        <v>5300</v>
      </c>
      <c r="BD36" s="68">
        <f t="shared" si="168"/>
        <v>5300</v>
      </c>
      <c r="BE36" s="68" t="e">
        <f t="shared" si="169"/>
        <v>#DIV/0!</v>
      </c>
      <c r="BF36" s="68" t="e">
        <f t="shared" si="170"/>
        <v>#DIV/0!</v>
      </c>
      <c r="BG36" s="42"/>
      <c r="BH36" s="68" t="e">
        <f t="shared" si="171"/>
        <v>#DIV/0!</v>
      </c>
      <c r="BI36" s="68" t="e">
        <f t="shared" si="172"/>
        <v>#DIV/0!</v>
      </c>
      <c r="BJ36" s="68">
        <f t="shared" si="173"/>
        <v>7875.675675675676</v>
      </c>
      <c r="BK36" s="68" t="e">
        <f t="shared" si="174"/>
        <v>#DIV/0!</v>
      </c>
      <c r="BL36" s="68">
        <f t="shared" si="175"/>
        <v>7875.675675675676</v>
      </c>
      <c r="BM36" s="68">
        <f t="shared" si="176"/>
        <v>7875.675675675676</v>
      </c>
      <c r="BN36" s="68">
        <f t="shared" si="177"/>
        <v>7875.675675675676</v>
      </c>
      <c r="BO36" s="68">
        <f t="shared" si="178"/>
        <v>7875.675675675676</v>
      </c>
      <c r="BP36" s="68">
        <f t="shared" si="179"/>
        <v>7875.675675675676</v>
      </c>
      <c r="BQ36" s="68">
        <f t="shared" si="180"/>
        <v>7875.675675675676</v>
      </c>
      <c r="BR36" s="68">
        <f t="shared" si="181"/>
        <v>7875.675675675676</v>
      </c>
      <c r="BS36" s="68" t="e">
        <f t="shared" si="182"/>
        <v>#DIV/0!</v>
      </c>
      <c r="BT36" s="68" t="e">
        <f t="shared" si="183"/>
        <v>#DIV/0!</v>
      </c>
      <c r="BU36" s="42"/>
      <c r="BV36" s="68" t="e">
        <f t="shared" si="184"/>
        <v>#DIV/0!</v>
      </c>
      <c r="BW36" s="68" t="e">
        <f t="shared" si="185"/>
        <v>#DIV/0!</v>
      </c>
      <c r="BX36" s="68">
        <f t="shared" si="186"/>
        <v>5057.758620689655</v>
      </c>
      <c r="BY36" s="68" t="e">
        <f t="shared" si="187"/>
        <v>#DIV/0!</v>
      </c>
      <c r="BZ36" s="68">
        <f t="shared" si="188"/>
        <v>5057.758620689655</v>
      </c>
      <c r="CA36" s="68">
        <f t="shared" si="189"/>
        <v>5057.758620689655</v>
      </c>
      <c r="CB36" s="68">
        <f t="shared" si="190"/>
        <v>5057.758620689655</v>
      </c>
      <c r="CC36" s="68">
        <f t="shared" si="191"/>
        <v>5057.758620689655</v>
      </c>
      <c r="CD36" s="68">
        <f t="shared" si="192"/>
        <v>5057.758620689655</v>
      </c>
      <c r="CE36" s="68">
        <f t="shared" si="193"/>
        <v>5057.758620689655</v>
      </c>
      <c r="CF36" s="68">
        <f t="shared" si="194"/>
        <v>5057.758620689655</v>
      </c>
      <c r="CG36" s="68" t="e">
        <f t="shared" si="195"/>
        <v>#DIV/0!</v>
      </c>
      <c r="CH36" s="68" t="e">
        <f t="shared" si="196"/>
        <v>#DIV/0!</v>
      </c>
      <c r="CI36" s="42"/>
      <c r="CJ36" s="68" t="e">
        <f t="shared" si="197"/>
        <v>#DIV/0!</v>
      </c>
      <c r="CK36" s="68" t="e">
        <f t="shared" si="198"/>
        <v>#DIV/0!</v>
      </c>
      <c r="CL36" s="68">
        <f t="shared" si="199"/>
        <v>10952.631578947368</v>
      </c>
      <c r="CM36" s="69">
        <f t="shared" si="200"/>
        <v>10952.631578947368</v>
      </c>
      <c r="CN36" s="68">
        <f t="shared" si="201"/>
        <v>10952.631578947368</v>
      </c>
      <c r="CO36" s="68">
        <f t="shared" si="202"/>
        <v>10952.631578947368</v>
      </c>
      <c r="CP36" s="68">
        <f t="shared" si="203"/>
        <v>10952.631578947368</v>
      </c>
      <c r="CQ36" s="68">
        <f t="shared" si="204"/>
        <v>10952.631578947368</v>
      </c>
      <c r="CR36" s="68">
        <f t="shared" si="205"/>
        <v>10952.631578947368</v>
      </c>
      <c r="CS36" s="68">
        <f t="shared" si="206"/>
        <v>10952.631578947368</v>
      </c>
      <c r="CT36" s="68">
        <f t="shared" si="207"/>
        <v>10952.631578947368</v>
      </c>
      <c r="CU36" s="68" t="e">
        <f t="shared" si="208"/>
        <v>#DIV/0!</v>
      </c>
      <c r="CV36" s="68" t="e">
        <f t="shared" si="209"/>
        <v>#DIV/0!</v>
      </c>
      <c r="CW36" s="42"/>
      <c r="CX36" s="68" t="e">
        <f t="shared" si="210"/>
        <v>#DIV/0!</v>
      </c>
      <c r="CY36" s="68" t="e">
        <f t="shared" si="211"/>
        <v>#DIV/0!</v>
      </c>
      <c r="CZ36" s="68">
        <f t="shared" si="212"/>
        <v>18010.852713178294</v>
      </c>
      <c r="DA36" s="68" t="e">
        <f t="shared" si="213"/>
        <v>#DIV/0!</v>
      </c>
      <c r="DB36" s="68">
        <f t="shared" si="214"/>
        <v>18010.852713178294</v>
      </c>
      <c r="DC36" s="68">
        <f t="shared" si="215"/>
        <v>18010.852713178294</v>
      </c>
      <c r="DD36" s="68">
        <f t="shared" si="216"/>
        <v>18010.852713178294</v>
      </c>
      <c r="DE36" s="68">
        <f t="shared" si="217"/>
        <v>18010.852713178294</v>
      </c>
      <c r="DF36" s="68">
        <f t="shared" si="218"/>
        <v>18010.852713178294</v>
      </c>
      <c r="DG36" s="68">
        <f t="shared" si="219"/>
        <v>18010.852713178294</v>
      </c>
      <c r="DH36" s="68">
        <f t="shared" si="220"/>
        <v>18010.852713178294</v>
      </c>
      <c r="DI36" s="68" t="e">
        <f t="shared" si="221"/>
        <v>#DIV/0!</v>
      </c>
      <c r="DJ36" s="68">
        <f t="shared" si="222"/>
        <v>18010.852713178294</v>
      </c>
      <c r="DK36" s="42"/>
      <c r="DL36" s="68" t="e">
        <f t="shared" si="223"/>
        <v>#DIV/0!</v>
      </c>
      <c r="DM36" s="68" t="e">
        <f t="shared" si="224"/>
        <v>#DIV/0!</v>
      </c>
      <c r="DN36" s="68">
        <f t="shared" si="225"/>
        <v>8188.888888888889</v>
      </c>
      <c r="DO36" s="68" t="e">
        <f t="shared" si="226"/>
        <v>#DIV/0!</v>
      </c>
      <c r="DP36" s="68">
        <f t="shared" si="227"/>
        <v>8188.888888888889</v>
      </c>
      <c r="DQ36" s="68">
        <f t="shared" si="228"/>
        <v>8188.888888888888</v>
      </c>
      <c r="DR36" s="68">
        <f t="shared" si="229"/>
        <v>8188.888888888889</v>
      </c>
      <c r="DS36" s="68">
        <f t="shared" si="230"/>
        <v>8188.888888888889</v>
      </c>
      <c r="DT36" s="68" t="e">
        <f t="shared" si="231"/>
        <v>#DIV/0!</v>
      </c>
      <c r="DU36" s="68">
        <f t="shared" si="232"/>
        <v>8188.888888888888</v>
      </c>
      <c r="DV36" s="68">
        <f t="shared" si="233"/>
        <v>8188.888888888889</v>
      </c>
      <c r="DW36" s="68" t="e">
        <f t="shared" si="234"/>
        <v>#DIV/0!</v>
      </c>
      <c r="DX36" s="68">
        <f t="shared" si="235"/>
        <v>8188.88888888889</v>
      </c>
      <c r="DY36" s="42"/>
      <c r="DZ36" s="68" t="e">
        <f t="shared" si="236"/>
        <v>#DIV/0!</v>
      </c>
      <c r="EA36" s="68" t="e">
        <f t="shared" si="237"/>
        <v>#DIV/0!</v>
      </c>
      <c r="EB36" s="68">
        <f t="shared" si="238"/>
        <v>9298.888888888889</v>
      </c>
      <c r="EC36" s="68" t="e">
        <f t="shared" si="239"/>
        <v>#DIV/0!</v>
      </c>
      <c r="ED36" s="68">
        <f t="shared" si="240"/>
        <v>9298.888888888889</v>
      </c>
      <c r="EE36" s="68" t="e">
        <f t="shared" si="241"/>
        <v>#DIV/0!</v>
      </c>
      <c r="EF36" s="68">
        <f t="shared" si="242"/>
        <v>9298.888888888889</v>
      </c>
      <c r="EG36" s="68">
        <f t="shared" si="243"/>
        <v>9298.888888888889</v>
      </c>
      <c r="EH36" s="68" t="e">
        <f t="shared" si="244"/>
        <v>#DIV/0!</v>
      </c>
      <c r="EI36" s="68">
        <f t="shared" si="245"/>
        <v>9298.888888888889</v>
      </c>
      <c r="EJ36" s="68" t="e">
        <f t="shared" si="246"/>
        <v>#DIV/0!</v>
      </c>
      <c r="EK36" s="68" t="e">
        <f t="shared" si="247"/>
        <v>#DIV/0!</v>
      </c>
      <c r="EL36" s="68">
        <f t="shared" si="248"/>
        <v>9298.888888888889</v>
      </c>
      <c r="EM36" s="42"/>
      <c r="EN36" s="68" t="e">
        <f t="shared" si="249"/>
        <v>#DIV/0!</v>
      </c>
      <c r="EO36" s="68" t="e">
        <f t="shared" si="250"/>
        <v>#DIV/0!</v>
      </c>
      <c r="EP36" s="68" t="e">
        <f t="shared" si="251"/>
        <v>#DIV/0!</v>
      </c>
      <c r="EQ36" s="68" t="e">
        <f t="shared" si="252"/>
        <v>#DIV/0!</v>
      </c>
      <c r="ER36" s="68" t="e">
        <f t="shared" si="253"/>
        <v>#DIV/0!</v>
      </c>
      <c r="ES36" s="69">
        <f t="shared" si="254"/>
        <v>2066.6666666666665</v>
      </c>
      <c r="ET36" s="69">
        <f t="shared" si="255"/>
        <v>2066.6666666666665</v>
      </c>
      <c r="EU36" s="69">
        <f t="shared" si="256"/>
        <v>2066.6666666666665</v>
      </c>
      <c r="EV36" s="69">
        <f t="shared" si="257"/>
        <v>2066.6666666666665</v>
      </c>
      <c r="EW36" s="69">
        <f t="shared" si="258"/>
        <v>2066.6666666666665</v>
      </c>
      <c r="EX36" s="69">
        <f t="shared" si="259"/>
        <v>2066.6666666666665</v>
      </c>
      <c r="EY36" s="68" t="e">
        <f t="shared" si="260"/>
        <v>#DIV/0!</v>
      </c>
      <c r="EZ36" s="69">
        <f t="shared" si="261"/>
        <v>2066.6666666666665</v>
      </c>
      <c r="FA36" s="42"/>
      <c r="FB36" s="68" t="e">
        <f t="shared" si="262"/>
        <v>#DIV/0!</v>
      </c>
      <c r="FC36" s="68" t="e">
        <f t="shared" si="263"/>
        <v>#DIV/0!</v>
      </c>
      <c r="FD36" s="68" t="e">
        <f t="shared" si="264"/>
        <v>#DIV/0!</v>
      </c>
      <c r="FE36" s="68" t="e">
        <f t="shared" si="265"/>
        <v>#DIV/0!</v>
      </c>
      <c r="FF36" s="68" t="e">
        <f t="shared" si="266"/>
        <v>#DIV/0!</v>
      </c>
      <c r="FG36" s="68">
        <f t="shared" si="267"/>
        <v>6415.151515151515</v>
      </c>
      <c r="FH36" s="68">
        <f t="shared" si="268"/>
        <v>6415.151515151515</v>
      </c>
      <c r="FI36" s="68">
        <f t="shared" si="269"/>
        <v>6415.151515151515</v>
      </c>
      <c r="FJ36" s="68" t="e">
        <f t="shared" si="270"/>
        <v>#DIV/0!</v>
      </c>
      <c r="FK36" s="68">
        <f t="shared" si="271"/>
        <v>6415.151515151515</v>
      </c>
      <c r="FL36" s="68" t="e">
        <f t="shared" si="272"/>
        <v>#DIV/0!</v>
      </c>
      <c r="FM36" s="68" t="e">
        <f t="shared" si="273"/>
        <v>#DIV/0!</v>
      </c>
      <c r="FN36" s="68" t="e">
        <f t="shared" si="274"/>
        <v>#DIV/0!</v>
      </c>
    </row>
    <row r="37" spans="1:170" ht="15">
      <c r="A37" s="113" t="s">
        <v>38</v>
      </c>
      <c r="B37" s="114"/>
      <c r="C37" s="71"/>
      <c r="D37" s="72" t="e">
        <f t="shared" si="119"/>
        <v>#DIV/0!</v>
      </c>
      <c r="E37" s="72" t="e">
        <f t="shared" si="120"/>
        <v>#DIV/0!</v>
      </c>
      <c r="F37" s="72">
        <f t="shared" si="121"/>
        <v>36942.666666666664</v>
      </c>
      <c r="G37" s="68" t="e">
        <f t="shared" si="122"/>
        <v>#DIV/0!</v>
      </c>
      <c r="H37" s="69">
        <f t="shared" si="123"/>
        <v>59281.333333333336</v>
      </c>
      <c r="I37" s="68" t="e">
        <f t="shared" si="124"/>
        <v>#DIV/0!</v>
      </c>
      <c r="J37" s="68" t="e">
        <f t="shared" si="125"/>
        <v>#DIV/0!</v>
      </c>
      <c r="K37" s="68" t="e">
        <f t="shared" si="126"/>
        <v>#DIV/0!</v>
      </c>
      <c r="L37" s="68" t="e">
        <f t="shared" si="127"/>
        <v>#DIV/0!</v>
      </c>
      <c r="M37" s="68" t="e">
        <f t="shared" si="128"/>
        <v>#DIV/0!</v>
      </c>
      <c r="N37" s="68" t="e">
        <f t="shared" si="129"/>
        <v>#DIV/0!</v>
      </c>
      <c r="O37" s="68" t="e">
        <f t="shared" si="130"/>
        <v>#DIV/0!</v>
      </c>
      <c r="P37" s="68" t="e">
        <f t="shared" si="131"/>
        <v>#DIV/0!</v>
      </c>
      <c r="Q37" s="71"/>
      <c r="R37" s="68" t="e">
        <f t="shared" si="132"/>
        <v>#DIV/0!</v>
      </c>
      <c r="S37" s="68" t="e">
        <f t="shared" si="133"/>
        <v>#DIV/0!</v>
      </c>
      <c r="T37" s="69">
        <f t="shared" si="134"/>
        <v>30640</v>
      </c>
      <c r="U37" s="68" t="e">
        <f t="shared" si="135"/>
        <v>#DIV/0!</v>
      </c>
      <c r="V37" s="68">
        <f t="shared" si="136"/>
        <v>63136.19047619047</v>
      </c>
      <c r="W37" s="68" t="e">
        <f t="shared" si="137"/>
        <v>#DIV/0!</v>
      </c>
      <c r="X37" s="68" t="e">
        <f t="shared" si="138"/>
        <v>#DIV/0!</v>
      </c>
      <c r="Y37" s="68" t="e">
        <f t="shared" si="139"/>
        <v>#DIV/0!</v>
      </c>
      <c r="Z37" s="68" t="e">
        <f t="shared" si="140"/>
        <v>#DIV/0!</v>
      </c>
      <c r="AA37" s="68" t="e">
        <f t="shared" si="141"/>
        <v>#DIV/0!</v>
      </c>
      <c r="AB37" s="68" t="e">
        <f t="shared" si="142"/>
        <v>#DIV/0!</v>
      </c>
      <c r="AC37" s="68" t="e">
        <f t="shared" si="143"/>
        <v>#DIV/0!</v>
      </c>
      <c r="AD37" s="68" t="e">
        <f t="shared" si="144"/>
        <v>#DIV/0!</v>
      </c>
      <c r="AE37" s="71"/>
      <c r="AF37" s="68" t="e">
        <f t="shared" si="145"/>
        <v>#DIV/0!</v>
      </c>
      <c r="AG37" s="68" t="e">
        <f t="shared" si="146"/>
        <v>#DIV/0!</v>
      </c>
      <c r="AH37" s="68">
        <f t="shared" si="147"/>
        <v>70466.66666666667</v>
      </c>
      <c r="AI37" s="68" t="e">
        <f t="shared" si="148"/>
        <v>#DIV/0!</v>
      </c>
      <c r="AJ37" s="68">
        <f t="shared" si="149"/>
        <v>86075</v>
      </c>
      <c r="AK37" s="68" t="e">
        <f t="shared" si="150"/>
        <v>#DIV/0!</v>
      </c>
      <c r="AL37" s="68" t="e">
        <f t="shared" si="151"/>
        <v>#DIV/0!</v>
      </c>
      <c r="AM37" s="68" t="e">
        <f t="shared" si="152"/>
        <v>#DIV/0!</v>
      </c>
      <c r="AN37" s="68" t="e">
        <f t="shared" si="153"/>
        <v>#DIV/0!</v>
      </c>
      <c r="AO37" s="68" t="e">
        <f t="shared" si="154"/>
        <v>#DIV/0!</v>
      </c>
      <c r="AP37" s="68" t="e">
        <f t="shared" si="155"/>
        <v>#DIV/0!</v>
      </c>
      <c r="AQ37" s="68" t="e">
        <f t="shared" si="156"/>
        <v>#DIV/0!</v>
      </c>
      <c r="AR37" s="68" t="e">
        <f t="shared" si="157"/>
        <v>#DIV/0!</v>
      </c>
      <c r="AS37" s="71"/>
      <c r="AT37" s="68" t="e">
        <f t="shared" si="158"/>
        <v>#DIV/0!</v>
      </c>
      <c r="AU37" s="68" t="e">
        <f t="shared" si="159"/>
        <v>#DIV/0!</v>
      </c>
      <c r="AV37" s="68">
        <f t="shared" si="160"/>
        <v>118653.33333333333</v>
      </c>
      <c r="AW37" s="68" t="e">
        <f t="shared" si="161"/>
        <v>#DIV/0!</v>
      </c>
      <c r="AX37" s="68">
        <f t="shared" si="162"/>
        <v>130853.33333333333</v>
      </c>
      <c r="AY37" s="68">
        <f t="shared" si="163"/>
        <v>144270</v>
      </c>
      <c r="AZ37" s="68">
        <f t="shared" si="164"/>
        <v>144775.55555555556</v>
      </c>
      <c r="BA37" s="68">
        <f t="shared" si="165"/>
        <v>195877.14285714287</v>
      </c>
      <c r="BB37" s="68">
        <f t="shared" si="166"/>
        <v>195820</v>
      </c>
      <c r="BC37" s="68">
        <f t="shared" si="167"/>
        <v>144286.66666666666</v>
      </c>
      <c r="BD37" s="68">
        <f t="shared" si="168"/>
        <v>144286.66666666666</v>
      </c>
      <c r="BE37" s="68" t="e">
        <f t="shared" si="169"/>
        <v>#DIV/0!</v>
      </c>
      <c r="BF37" s="68" t="e">
        <f t="shared" si="170"/>
        <v>#DIV/0!</v>
      </c>
      <c r="BG37" s="71"/>
      <c r="BH37" s="68" t="e">
        <f t="shared" si="171"/>
        <v>#DIV/0!</v>
      </c>
      <c r="BI37" s="68" t="e">
        <f t="shared" si="172"/>
        <v>#DIV/0!</v>
      </c>
      <c r="BJ37" s="68">
        <f t="shared" si="173"/>
        <v>116552.25225225225</v>
      </c>
      <c r="BK37" s="68" t="e">
        <f t="shared" si="174"/>
        <v>#DIV/0!</v>
      </c>
      <c r="BL37" s="68">
        <f t="shared" si="175"/>
        <v>138043.9189189189</v>
      </c>
      <c r="BM37" s="68">
        <f t="shared" si="176"/>
        <v>136118.9189189189</v>
      </c>
      <c r="BN37" s="68">
        <f t="shared" si="177"/>
        <v>136078.9189189189</v>
      </c>
      <c r="BO37" s="68">
        <f t="shared" si="178"/>
        <v>194218.9189189189</v>
      </c>
      <c r="BP37" s="68">
        <f t="shared" si="179"/>
        <v>194218.9189189189</v>
      </c>
      <c r="BQ37" s="68">
        <f t="shared" si="180"/>
        <v>194193.9189189189</v>
      </c>
      <c r="BR37" s="68">
        <f t="shared" si="181"/>
        <v>194218.9189189189</v>
      </c>
      <c r="BS37" s="68" t="e">
        <f t="shared" si="182"/>
        <v>#DIV/0!</v>
      </c>
      <c r="BT37" s="68" t="e">
        <f t="shared" si="183"/>
        <v>#DIV/0!</v>
      </c>
      <c r="BU37" s="71"/>
      <c r="BV37" s="68" t="e">
        <f t="shared" si="184"/>
        <v>#DIV/0!</v>
      </c>
      <c r="BW37" s="68" t="e">
        <f t="shared" si="185"/>
        <v>#DIV/0!</v>
      </c>
      <c r="BX37" s="68">
        <f t="shared" si="186"/>
        <v>86942.75862068965</v>
      </c>
      <c r="BY37" s="68" t="e">
        <f t="shared" si="187"/>
        <v>#DIV/0!</v>
      </c>
      <c r="BZ37" s="68">
        <f t="shared" si="188"/>
        <v>102836.09195402298</v>
      </c>
      <c r="CA37" s="68">
        <f t="shared" si="189"/>
        <v>97157.75862068965</v>
      </c>
      <c r="CB37" s="68">
        <f t="shared" si="190"/>
        <v>97153.72636262514</v>
      </c>
      <c r="CC37" s="68">
        <f t="shared" si="191"/>
        <v>144202.75862068968</v>
      </c>
      <c r="CD37" s="68">
        <f t="shared" si="192"/>
        <v>144182.75862068965</v>
      </c>
      <c r="CE37" s="68">
        <f t="shared" si="193"/>
        <v>129016.091954023</v>
      </c>
      <c r="CF37" s="68">
        <f t="shared" si="194"/>
        <v>129049.42528735632</v>
      </c>
      <c r="CG37" s="68" t="e">
        <f t="shared" si="195"/>
        <v>#DIV/0!</v>
      </c>
      <c r="CH37" s="68" t="e">
        <f t="shared" si="196"/>
        <v>#DIV/0!</v>
      </c>
      <c r="CI37" s="71"/>
      <c r="CJ37" s="68" t="e">
        <f t="shared" si="197"/>
        <v>#DIV/0!</v>
      </c>
      <c r="CK37" s="68" t="e">
        <f t="shared" si="198"/>
        <v>#DIV/0!</v>
      </c>
      <c r="CL37" s="68">
        <f t="shared" si="199"/>
        <v>96050.87719298246</v>
      </c>
      <c r="CM37" s="69">
        <f t="shared" si="200"/>
        <v>121917.54385964913</v>
      </c>
      <c r="CN37" s="68">
        <f t="shared" si="201"/>
        <v>121892.54385964913</v>
      </c>
      <c r="CO37" s="68">
        <f t="shared" si="202"/>
        <v>99592.54385964913</v>
      </c>
      <c r="CP37" s="68">
        <f t="shared" si="203"/>
        <v>99599.36204146729</v>
      </c>
      <c r="CQ37" s="68">
        <f t="shared" si="204"/>
        <v>117817.54385964913</v>
      </c>
      <c r="CR37" s="68">
        <f t="shared" si="205"/>
        <v>112057.54385964913</v>
      </c>
      <c r="CS37" s="68">
        <f t="shared" si="206"/>
        <v>194606.43274853803</v>
      </c>
      <c r="CT37" s="68">
        <f t="shared" si="207"/>
        <v>194567.54385964913</v>
      </c>
      <c r="CU37" s="68" t="e">
        <f t="shared" si="208"/>
        <v>#DIV/0!</v>
      </c>
      <c r="CV37" s="68" t="e">
        <f t="shared" si="209"/>
        <v>#DIV/0!</v>
      </c>
      <c r="CW37" s="71"/>
      <c r="CX37" s="68" t="e">
        <f t="shared" si="210"/>
        <v>#DIV/0!</v>
      </c>
      <c r="CY37" s="68" t="e">
        <f t="shared" si="211"/>
        <v>#DIV/0!</v>
      </c>
      <c r="CZ37" s="68">
        <f t="shared" si="212"/>
        <v>115062.79069767443</v>
      </c>
      <c r="DA37" s="68" t="e">
        <f t="shared" si="213"/>
        <v>#DIV/0!</v>
      </c>
      <c r="DB37" s="68">
        <f t="shared" si="214"/>
        <v>133887.7906976744</v>
      </c>
      <c r="DC37" s="68">
        <f t="shared" si="215"/>
        <v>116212.79069767441</v>
      </c>
      <c r="DD37" s="68">
        <f t="shared" si="216"/>
        <v>116193.55992844365</v>
      </c>
      <c r="DE37" s="68">
        <f t="shared" si="217"/>
        <v>135639.71377459748</v>
      </c>
      <c r="DF37" s="68">
        <f t="shared" si="218"/>
        <v>135662.7906976744</v>
      </c>
      <c r="DG37" s="68">
        <f t="shared" si="219"/>
        <v>132117.79069767444</v>
      </c>
      <c r="DH37" s="68">
        <f t="shared" si="220"/>
        <v>132137.7906976744</v>
      </c>
      <c r="DI37" s="68" t="e">
        <f t="shared" si="221"/>
        <v>#DIV/0!</v>
      </c>
      <c r="DJ37" s="68">
        <f t="shared" si="222"/>
        <v>152162.79069767438</v>
      </c>
      <c r="DK37" s="71"/>
      <c r="DL37" s="68" t="e">
        <f t="shared" si="223"/>
        <v>#DIV/0!</v>
      </c>
      <c r="DM37" s="68" t="e">
        <f t="shared" si="224"/>
        <v>#DIV/0!</v>
      </c>
      <c r="DN37" s="68">
        <f t="shared" si="225"/>
        <v>104140.90501792115</v>
      </c>
      <c r="DO37" s="68" t="e">
        <f t="shared" si="226"/>
        <v>#DIV/0!</v>
      </c>
      <c r="DP37" s="68">
        <f t="shared" si="227"/>
        <v>112976.38888888889</v>
      </c>
      <c r="DQ37" s="68">
        <f t="shared" si="228"/>
        <v>115343.05555555555</v>
      </c>
      <c r="DR37" s="68">
        <f t="shared" si="229"/>
        <v>115324.66475095785</v>
      </c>
      <c r="DS37" s="68">
        <f t="shared" si="230"/>
        <v>129343.05555555556</v>
      </c>
      <c r="DT37" s="68" t="e">
        <f t="shared" si="231"/>
        <v>#DIV/0!</v>
      </c>
      <c r="DU37" s="68">
        <f t="shared" si="232"/>
        <v>152546.977124183</v>
      </c>
      <c r="DV37" s="68">
        <f t="shared" si="233"/>
        <v>152547.81746031743</v>
      </c>
      <c r="DW37" s="68" t="e">
        <f t="shared" si="234"/>
        <v>#DIV/0!</v>
      </c>
      <c r="DX37" s="68">
        <f t="shared" si="235"/>
        <v>177667.29797979796</v>
      </c>
      <c r="DY37" s="71"/>
      <c r="DZ37" s="68" t="e">
        <f t="shared" si="236"/>
        <v>#DIV/0!</v>
      </c>
      <c r="EA37" s="68" t="e">
        <f t="shared" si="237"/>
        <v>#DIV/0!</v>
      </c>
      <c r="EB37" s="68">
        <f t="shared" si="238"/>
        <v>81307.77777777778</v>
      </c>
      <c r="EC37" s="68" t="e">
        <f t="shared" si="239"/>
        <v>#DIV/0!</v>
      </c>
      <c r="ED37" s="68">
        <f t="shared" si="240"/>
        <v>112132.7777777778</v>
      </c>
      <c r="EE37" s="68" t="e">
        <f t="shared" si="241"/>
        <v>#DIV/0!</v>
      </c>
      <c r="EF37" s="68">
        <f t="shared" si="242"/>
        <v>94774.44444444447</v>
      </c>
      <c r="EG37" s="68">
        <f t="shared" si="243"/>
        <v>107087.7777777778</v>
      </c>
      <c r="EH37" s="68" t="e">
        <f t="shared" si="244"/>
        <v>#DIV/0!</v>
      </c>
      <c r="EI37" s="68">
        <f t="shared" si="245"/>
        <v>124380.08547008547</v>
      </c>
      <c r="EJ37" s="68" t="e">
        <f t="shared" si="246"/>
        <v>#DIV/0!</v>
      </c>
      <c r="EK37" s="68" t="e">
        <f t="shared" si="247"/>
        <v>#DIV/0!</v>
      </c>
      <c r="EL37" s="68">
        <f t="shared" si="248"/>
        <v>188387.7777777778</v>
      </c>
      <c r="EM37" s="71"/>
      <c r="EN37" s="68" t="e">
        <f t="shared" si="249"/>
        <v>#DIV/0!</v>
      </c>
      <c r="EO37" s="68" t="e">
        <f t="shared" si="250"/>
        <v>#DIV/0!</v>
      </c>
      <c r="EP37" s="68" t="e">
        <f t="shared" si="251"/>
        <v>#DIV/0!</v>
      </c>
      <c r="EQ37" s="68" t="e">
        <f t="shared" si="252"/>
        <v>#DIV/0!</v>
      </c>
      <c r="ER37" s="68" t="e">
        <f t="shared" si="253"/>
        <v>#DIV/0!</v>
      </c>
      <c r="ES37" s="69">
        <f t="shared" si="254"/>
        <v>43499.55756661639</v>
      </c>
      <c r="ET37" s="69">
        <f t="shared" si="255"/>
        <v>43496.50540235445</v>
      </c>
      <c r="EU37" s="69">
        <f t="shared" si="256"/>
        <v>41091.25097125097</v>
      </c>
      <c r="EV37" s="69">
        <f t="shared" si="257"/>
        <v>41093.67521367521</v>
      </c>
      <c r="EW37" s="69">
        <f t="shared" si="258"/>
        <v>56592.72283272283</v>
      </c>
      <c r="EX37" s="69">
        <f t="shared" si="259"/>
        <v>56593.67521367521</v>
      </c>
      <c r="EY37" s="68" t="e">
        <f t="shared" si="260"/>
        <v>#DIV/0!</v>
      </c>
      <c r="EZ37" s="69">
        <f t="shared" si="261"/>
        <v>64537.57765269961</v>
      </c>
      <c r="FA37" s="71"/>
      <c r="FB37" s="68" t="e">
        <f t="shared" si="262"/>
        <v>#DIV/0!</v>
      </c>
      <c r="FC37" s="68" t="e">
        <f t="shared" si="263"/>
        <v>#DIV/0!</v>
      </c>
      <c r="FD37" s="68" t="e">
        <f t="shared" si="264"/>
        <v>#DIV/0!</v>
      </c>
      <c r="FE37" s="68" t="e">
        <f t="shared" si="265"/>
        <v>#DIV/0!</v>
      </c>
      <c r="FF37" s="68" t="e">
        <f t="shared" si="266"/>
        <v>#DIV/0!</v>
      </c>
      <c r="FG37" s="68">
        <f t="shared" si="267"/>
        <v>154255.30303030304</v>
      </c>
      <c r="FH37" s="68">
        <f t="shared" si="268"/>
        <v>154237.4458874459</v>
      </c>
      <c r="FI37" s="68">
        <f t="shared" si="269"/>
        <v>244930.30303030307</v>
      </c>
      <c r="FJ37" s="68" t="e">
        <f t="shared" si="270"/>
        <v>#DIV/0!</v>
      </c>
      <c r="FK37" s="68">
        <f t="shared" si="271"/>
        <v>237171.96969696973</v>
      </c>
      <c r="FL37" s="68" t="e">
        <f t="shared" si="272"/>
        <v>#DIV/0!</v>
      </c>
      <c r="FM37" s="68" t="e">
        <f t="shared" si="273"/>
        <v>#DIV/0!</v>
      </c>
      <c r="FN37" s="68" t="e">
        <f t="shared" si="274"/>
        <v>#DIV/0!</v>
      </c>
    </row>
    <row r="38" spans="1:170" ht="15">
      <c r="A38" s="90"/>
      <c r="B38" s="90" t="s">
        <v>39</v>
      </c>
      <c r="C38" s="91"/>
      <c r="D38" s="73"/>
      <c r="E38" s="73"/>
      <c r="F38" s="73">
        <f>$T38</f>
        <v>30640</v>
      </c>
      <c r="G38" s="73"/>
      <c r="H38" s="73">
        <f>$H37</f>
        <v>59281.333333333336</v>
      </c>
      <c r="I38" s="73"/>
      <c r="J38" s="73"/>
      <c r="K38" s="73"/>
      <c r="L38" s="73"/>
      <c r="M38" s="73"/>
      <c r="N38" s="73"/>
      <c r="O38" s="73"/>
      <c r="P38" s="73"/>
      <c r="Q38" s="91"/>
      <c r="R38" s="73"/>
      <c r="S38" s="73"/>
      <c r="T38" s="73">
        <f>T37</f>
        <v>30640</v>
      </c>
      <c r="U38" s="73"/>
      <c r="V38" s="73">
        <f>$H37</f>
        <v>59281.333333333336</v>
      </c>
      <c r="W38" s="73"/>
      <c r="X38" s="73"/>
      <c r="Y38" s="73"/>
      <c r="Z38" s="73"/>
      <c r="AA38" s="73"/>
      <c r="AB38" s="73"/>
      <c r="AC38" s="73"/>
      <c r="AD38" s="73"/>
      <c r="AE38" s="91"/>
      <c r="AF38" s="73"/>
      <c r="AG38" s="73"/>
      <c r="AH38" s="73">
        <f>$T38</f>
        <v>30640</v>
      </c>
      <c r="AI38" s="73"/>
      <c r="AJ38" s="73">
        <f>$H37</f>
        <v>59281.333333333336</v>
      </c>
      <c r="AK38" s="73"/>
      <c r="AL38" s="73"/>
      <c r="AM38" s="73"/>
      <c r="AN38" s="73"/>
      <c r="AO38" s="73"/>
      <c r="AP38" s="73"/>
      <c r="AQ38" s="73"/>
      <c r="AR38" s="73"/>
      <c r="AS38" s="91"/>
      <c r="AT38" s="73"/>
      <c r="AU38" s="73"/>
      <c r="AV38" s="73">
        <f>$T38</f>
        <v>30640</v>
      </c>
      <c r="AW38" s="73"/>
      <c r="AX38" s="73">
        <f>$H37</f>
        <v>59281.333333333336</v>
      </c>
      <c r="AY38" s="73">
        <f>$ES38</f>
        <v>43499.56</v>
      </c>
      <c r="AZ38" s="73">
        <f>$ET38</f>
        <v>43496.51</v>
      </c>
      <c r="BA38" s="73">
        <f>$EU38</f>
        <v>41091.25</v>
      </c>
      <c r="BB38" s="73">
        <f>$EV38</f>
        <v>41093.68</v>
      </c>
      <c r="BC38" s="73">
        <f>$EW38</f>
        <v>56592.72</v>
      </c>
      <c r="BD38" s="73">
        <f>$EX38</f>
        <v>56593.68</v>
      </c>
      <c r="BE38" s="73"/>
      <c r="BF38" s="73"/>
      <c r="BG38" s="91"/>
      <c r="BH38" s="73"/>
      <c r="BI38" s="73"/>
      <c r="BJ38" s="73">
        <f>$T38</f>
        <v>30640</v>
      </c>
      <c r="BK38" s="73"/>
      <c r="BL38" s="73">
        <f>$H37</f>
        <v>59281.333333333336</v>
      </c>
      <c r="BM38" s="73">
        <f>$ES38</f>
        <v>43499.56</v>
      </c>
      <c r="BN38" s="73">
        <f>$ET38</f>
        <v>43496.51</v>
      </c>
      <c r="BO38" s="73">
        <f>$EU38</f>
        <v>41091.25</v>
      </c>
      <c r="BP38" s="73">
        <f>$EV38</f>
        <v>41093.68</v>
      </c>
      <c r="BQ38" s="73">
        <f>$EW38</f>
        <v>56592.72</v>
      </c>
      <c r="BR38" s="73">
        <f>$EX38</f>
        <v>56593.68</v>
      </c>
      <c r="BS38" s="73"/>
      <c r="BT38" s="73"/>
      <c r="BU38" s="91"/>
      <c r="BV38" s="73"/>
      <c r="BW38" s="73"/>
      <c r="BX38" s="73">
        <f>$T38</f>
        <v>30640</v>
      </c>
      <c r="BY38" s="73"/>
      <c r="BZ38" s="73">
        <f>$H37</f>
        <v>59281.333333333336</v>
      </c>
      <c r="CA38" s="73">
        <f>$ES38</f>
        <v>43499.56</v>
      </c>
      <c r="CB38" s="73">
        <f>$ET38</f>
        <v>43496.51</v>
      </c>
      <c r="CC38" s="73">
        <f>$EU38</f>
        <v>41091.25</v>
      </c>
      <c r="CD38" s="73">
        <f>$EV38</f>
        <v>41093.68</v>
      </c>
      <c r="CE38" s="73">
        <f>$EW38</f>
        <v>56592.72</v>
      </c>
      <c r="CF38" s="73">
        <f>$EX38</f>
        <v>56593.68</v>
      </c>
      <c r="CG38" s="73"/>
      <c r="CH38" s="73"/>
      <c r="CI38" s="91"/>
      <c r="CJ38" s="73"/>
      <c r="CK38" s="73"/>
      <c r="CL38" s="73">
        <f>$T38</f>
        <v>30640</v>
      </c>
      <c r="CM38" s="73">
        <v>121917.54</v>
      </c>
      <c r="CN38" s="73">
        <f>$H37</f>
        <v>59281.333333333336</v>
      </c>
      <c r="CO38" s="73">
        <f>$ES38</f>
        <v>43499.56</v>
      </c>
      <c r="CP38" s="73">
        <f>$ET38</f>
        <v>43496.51</v>
      </c>
      <c r="CQ38" s="73">
        <f>$EU38</f>
        <v>41091.25</v>
      </c>
      <c r="CR38" s="73">
        <f>$EV38</f>
        <v>41093.68</v>
      </c>
      <c r="CS38" s="73">
        <f>$EW38</f>
        <v>56592.72</v>
      </c>
      <c r="CT38" s="73">
        <f>$EX38</f>
        <v>56593.68</v>
      </c>
      <c r="CU38" s="73"/>
      <c r="CV38" s="73"/>
      <c r="CW38" s="91"/>
      <c r="CX38" s="73"/>
      <c r="CY38" s="73"/>
      <c r="CZ38" s="73">
        <f>$T38</f>
        <v>30640</v>
      </c>
      <c r="DA38" s="73"/>
      <c r="DB38" s="73">
        <f>$H37</f>
        <v>59281.333333333336</v>
      </c>
      <c r="DC38" s="73">
        <f>$ES38</f>
        <v>43499.56</v>
      </c>
      <c r="DD38" s="73">
        <f>$ET38</f>
        <v>43496.51</v>
      </c>
      <c r="DE38" s="73">
        <f>$EU38</f>
        <v>41091.25</v>
      </c>
      <c r="DF38" s="73">
        <f>$EV38</f>
        <v>41093.68</v>
      </c>
      <c r="DG38" s="73">
        <f>$EW38</f>
        <v>56592.72</v>
      </c>
      <c r="DH38" s="73">
        <f>$EX38</f>
        <v>56593.68</v>
      </c>
      <c r="DI38" s="73"/>
      <c r="DJ38" s="73">
        <f>$EZ38</f>
        <v>64537.58</v>
      </c>
      <c r="DK38" s="91"/>
      <c r="DL38" s="73"/>
      <c r="DM38" s="73"/>
      <c r="DN38" s="73">
        <f>$T38</f>
        <v>30640</v>
      </c>
      <c r="DO38" s="73"/>
      <c r="DP38" s="73">
        <f>$H37</f>
        <v>59281.333333333336</v>
      </c>
      <c r="DQ38" s="73">
        <f>$ES38</f>
        <v>43499.56</v>
      </c>
      <c r="DR38" s="73">
        <f>$ET38</f>
        <v>43496.51</v>
      </c>
      <c r="DS38" s="73">
        <f>$EU38</f>
        <v>41091.25</v>
      </c>
      <c r="DT38" s="73"/>
      <c r="DU38" s="73">
        <f>$EW38</f>
        <v>56592.72</v>
      </c>
      <c r="DV38" s="73">
        <f>$EX38</f>
        <v>56593.68</v>
      </c>
      <c r="DW38" s="73"/>
      <c r="DX38" s="73">
        <f>$EZ38</f>
        <v>64537.58</v>
      </c>
      <c r="DY38" s="91"/>
      <c r="DZ38" s="73"/>
      <c r="EA38" s="73"/>
      <c r="EB38" s="73">
        <f>$T38</f>
        <v>30640</v>
      </c>
      <c r="EC38" s="73"/>
      <c r="ED38" s="73">
        <f>$H37</f>
        <v>59281.333333333336</v>
      </c>
      <c r="EE38" s="73"/>
      <c r="EF38" s="73">
        <f>$ET38</f>
        <v>43496.51</v>
      </c>
      <c r="EG38" s="73">
        <f>$EU38</f>
        <v>41091.25</v>
      </c>
      <c r="EH38" s="73"/>
      <c r="EI38" s="73">
        <f>$EW38</f>
        <v>56592.72</v>
      </c>
      <c r="EJ38" s="73"/>
      <c r="EK38" s="73"/>
      <c r="EL38" s="73">
        <f>$EZ38</f>
        <v>64537.58</v>
      </c>
      <c r="EM38" s="91"/>
      <c r="EN38" s="73"/>
      <c r="EO38" s="73"/>
      <c r="EP38" s="73"/>
      <c r="EQ38" s="73"/>
      <c r="ER38" s="73"/>
      <c r="ES38" s="73">
        <v>43499.56</v>
      </c>
      <c r="ET38" s="73">
        <v>43496.51</v>
      </c>
      <c r="EU38" s="73">
        <v>41091.25</v>
      </c>
      <c r="EV38" s="73">
        <v>41093.68</v>
      </c>
      <c r="EW38" s="73">
        <v>56592.72</v>
      </c>
      <c r="EX38" s="73">
        <v>56593.68</v>
      </c>
      <c r="EY38" s="73"/>
      <c r="EZ38" s="73">
        <v>64537.58</v>
      </c>
      <c r="FA38" s="91"/>
      <c r="FB38" s="73"/>
      <c r="FC38" s="73"/>
      <c r="FD38" s="73"/>
      <c r="FE38" s="73"/>
      <c r="FF38" s="73"/>
      <c r="FG38" s="73">
        <f>$ES38</f>
        <v>43499.56</v>
      </c>
      <c r="FH38" s="73">
        <f>$ET38</f>
        <v>43496.51</v>
      </c>
      <c r="FI38" s="73">
        <f>$EU38</f>
        <v>41091.25</v>
      </c>
      <c r="FJ38" s="73"/>
      <c r="FK38" s="73">
        <f>$EW38</f>
        <v>56592.72</v>
      </c>
      <c r="FL38" s="73"/>
      <c r="FM38" s="73"/>
      <c r="FN38" s="73"/>
    </row>
    <row r="39" spans="1:170" s="78" customFormat="1" ht="15">
      <c r="A39" s="74"/>
      <c r="B39" s="75" t="s">
        <v>32</v>
      </c>
      <c r="C39" s="74"/>
      <c r="D39" s="76" t="e">
        <f>D26/D26</f>
        <v>#DIV/0!</v>
      </c>
      <c r="E39" s="77" t="e">
        <f>E26/J26</f>
        <v>#DIV/0!</v>
      </c>
      <c r="F39" s="86">
        <f>F26/$T26</f>
        <v>1.3705384774087066</v>
      </c>
      <c r="G39" s="77" t="e">
        <f>G26/L26</f>
        <v>#DIV/0!</v>
      </c>
      <c r="H39" s="76">
        <f>H26/$H26</f>
        <v>1</v>
      </c>
      <c r="I39" s="76" t="e">
        <f aca="true" t="shared" si="275" ref="I39:P39">I26/I26</f>
        <v>#DIV/0!</v>
      </c>
      <c r="J39" s="76" t="e">
        <f t="shared" si="275"/>
        <v>#DIV/0!</v>
      </c>
      <c r="K39" s="76" t="e">
        <f t="shared" si="275"/>
        <v>#DIV/0!</v>
      </c>
      <c r="L39" s="76" t="e">
        <f t="shared" si="275"/>
        <v>#DIV/0!</v>
      </c>
      <c r="M39" s="76" t="e">
        <f t="shared" si="275"/>
        <v>#DIV/0!</v>
      </c>
      <c r="N39" s="76" t="e">
        <f t="shared" si="275"/>
        <v>#DIV/0!</v>
      </c>
      <c r="O39" s="76" t="e">
        <f t="shared" si="275"/>
        <v>#DIV/0!</v>
      </c>
      <c r="P39" s="76" t="e">
        <f t="shared" si="275"/>
        <v>#DIV/0!</v>
      </c>
      <c r="Q39" s="74"/>
      <c r="R39" s="76" t="e">
        <f>R26/R26</f>
        <v>#DIV/0!</v>
      </c>
      <c r="S39" s="77" t="e">
        <f>S26/X26</f>
        <v>#DIV/0!</v>
      </c>
      <c r="T39" s="76">
        <f>T26/$T26</f>
        <v>1</v>
      </c>
      <c r="U39" s="77" t="e">
        <f>U26/Z26</f>
        <v>#DIV/0!</v>
      </c>
      <c r="V39" s="86">
        <f>V26/$H26</f>
        <v>1.1484142550267515</v>
      </c>
      <c r="W39" s="76" t="e">
        <f aca="true" t="shared" si="276" ref="W39:AD39">W26/W26</f>
        <v>#DIV/0!</v>
      </c>
      <c r="X39" s="76" t="e">
        <f t="shared" si="276"/>
        <v>#DIV/0!</v>
      </c>
      <c r="Y39" s="76" t="e">
        <f t="shared" si="276"/>
        <v>#DIV/0!</v>
      </c>
      <c r="Z39" s="76" t="e">
        <f t="shared" si="276"/>
        <v>#DIV/0!</v>
      </c>
      <c r="AA39" s="76" t="e">
        <f t="shared" si="276"/>
        <v>#DIV/0!</v>
      </c>
      <c r="AB39" s="76" t="e">
        <f t="shared" si="276"/>
        <v>#DIV/0!</v>
      </c>
      <c r="AC39" s="76" t="e">
        <f t="shared" si="276"/>
        <v>#DIV/0!</v>
      </c>
      <c r="AD39" s="76" t="e">
        <f t="shared" si="276"/>
        <v>#DIV/0!</v>
      </c>
      <c r="AE39" s="74"/>
      <c r="AF39" s="76" t="e">
        <f>AF26/AF26</f>
        <v>#DIV/0!</v>
      </c>
      <c r="AG39" s="76" t="e">
        <f aca="true" t="shared" si="277" ref="AG39:AR39">AG26/AG26</f>
        <v>#DIV/0!</v>
      </c>
      <c r="AH39" s="86">
        <f>AH26/$T26</f>
        <v>2.76653084382092</v>
      </c>
      <c r="AI39" s="76" t="e">
        <f t="shared" si="277"/>
        <v>#DIV/0!</v>
      </c>
      <c r="AJ39" s="86">
        <f>AJ26/$H26</f>
        <v>0.7921219762772018</v>
      </c>
      <c r="AK39" s="76" t="e">
        <f t="shared" si="277"/>
        <v>#DIV/0!</v>
      </c>
      <c r="AL39" s="76" t="e">
        <f t="shared" si="277"/>
        <v>#DIV/0!</v>
      </c>
      <c r="AM39" s="76" t="e">
        <f t="shared" si="277"/>
        <v>#DIV/0!</v>
      </c>
      <c r="AN39" s="76" t="e">
        <f t="shared" si="277"/>
        <v>#DIV/0!</v>
      </c>
      <c r="AO39" s="76" t="e">
        <f t="shared" si="277"/>
        <v>#DIV/0!</v>
      </c>
      <c r="AP39" s="76" t="e">
        <f t="shared" si="277"/>
        <v>#DIV/0!</v>
      </c>
      <c r="AQ39" s="76" t="e">
        <f t="shared" si="277"/>
        <v>#DIV/0!</v>
      </c>
      <c r="AR39" s="76" t="e">
        <f t="shared" si="277"/>
        <v>#DIV/0!</v>
      </c>
      <c r="AS39" s="74"/>
      <c r="AT39" s="76" t="e">
        <f>AT26/AT26</f>
        <v>#DIV/0!</v>
      </c>
      <c r="AU39" s="76" t="e">
        <f>AU26/AU26</f>
        <v>#DIV/0!</v>
      </c>
      <c r="AV39" s="85">
        <f>AV26/$T26</f>
        <v>2.713276253352589</v>
      </c>
      <c r="AW39" s="76" t="e">
        <f>AW26/AW26</f>
        <v>#DIV/0!</v>
      </c>
      <c r="AX39" s="86">
        <f>AX26/$H26</f>
        <v>1.0108262507393917</v>
      </c>
      <c r="AY39" s="74">
        <f>AY26/$ES26</f>
        <v>2.300046019328118</v>
      </c>
      <c r="AZ39" s="74">
        <f>AZ26/$ET26</f>
        <v>2.3209584963219916</v>
      </c>
      <c r="BA39" s="74">
        <f>BA26/$EU26</f>
        <v>4.768197808524399</v>
      </c>
      <c r="BB39" s="74">
        <f>BB26/$EV26</f>
        <v>4.766447368421052</v>
      </c>
      <c r="BC39" s="74">
        <f>BC26/$EW26</f>
        <v>1.5220640160286414</v>
      </c>
      <c r="BD39" s="74">
        <f>BD26/$EX26</f>
        <v>1.5217157021230736</v>
      </c>
      <c r="BE39" s="76" t="e">
        <f>BE26/BE26</f>
        <v>#DIV/0!</v>
      </c>
      <c r="BF39" s="76" t="e">
        <f>BF26/BF26</f>
        <v>#DIV/0!</v>
      </c>
      <c r="BG39" s="74"/>
      <c r="BH39" s="76" t="e">
        <f>BH26/BH26</f>
        <v>#DIV/0!</v>
      </c>
      <c r="BI39" s="76" t="e">
        <f>BI26/BI26</f>
        <v>#DIV/0!</v>
      </c>
      <c r="BJ39" s="85">
        <f>BJ26/$T26</f>
        <v>2.713276253352589</v>
      </c>
      <c r="BK39" s="76" t="e">
        <f>BK26/BK26</f>
        <v>#DIV/0!</v>
      </c>
      <c r="BL39" s="86">
        <f>BL26/$H26</f>
        <v>1.0215279723545345</v>
      </c>
      <c r="BM39" s="74">
        <f>BM26/$ES26</f>
        <v>2.1709618039576624</v>
      </c>
      <c r="BN39" s="74">
        <f>BN26/$ET26</f>
        <v>2.1694442394272637</v>
      </c>
      <c r="BO39" s="74">
        <f>BO26/$EU26</f>
        <v>4.905136995263392</v>
      </c>
      <c r="BP39" s="74">
        <f>BP26/$EV26</f>
        <v>4.904605263157895</v>
      </c>
      <c r="BQ39" s="74">
        <f>BQ26/$EW26</f>
        <v>2.9377186283687244</v>
      </c>
      <c r="BR39" s="74">
        <f>BR26/$EX26</f>
        <v>2.9382476559974133</v>
      </c>
      <c r="BS39" s="76" t="e">
        <f>BS26/BS26</f>
        <v>#DIV/0!</v>
      </c>
      <c r="BT39" s="76" t="e">
        <f>BT26/BT26</f>
        <v>#DIV/0!</v>
      </c>
      <c r="BU39" s="74"/>
      <c r="BV39" s="76" t="e">
        <f>BV26/BV26</f>
        <v>#DIV/0!</v>
      </c>
      <c r="BW39" s="76" t="e">
        <f>BW26/BW26</f>
        <v>#DIV/0!</v>
      </c>
      <c r="BX39" s="85">
        <f>BX26/$T26</f>
        <v>2.55946977511863</v>
      </c>
      <c r="BY39" s="76" t="e">
        <f>BY26/BY26</f>
        <v>#DIV/0!</v>
      </c>
      <c r="BZ39" s="86">
        <f>BZ26/$H26</f>
        <v>1.0153793468447432</v>
      </c>
      <c r="CA39" s="74">
        <f>CA26/$ES26</f>
        <v>1.5304302807179015</v>
      </c>
      <c r="CB39" s="74">
        <f>CB26/$ET26</f>
        <v>1.5299903099621683</v>
      </c>
      <c r="CC39" s="74">
        <f>CC26/$EU26</f>
        <v>3.7203046083793474</v>
      </c>
      <c r="CD39" s="74">
        <f>CD26/$EV26</f>
        <v>3.719469572368421</v>
      </c>
      <c r="CE39" s="74">
        <f>CE26/$EW26</f>
        <v>1.836047199093462</v>
      </c>
      <c r="CF39" s="74">
        <f>CF26/$EX26</f>
        <v>1.8364047849983836</v>
      </c>
      <c r="CG39" s="76" t="e">
        <f>CG26/CG26</f>
        <v>#DIV/0!</v>
      </c>
      <c r="CH39" s="76" t="e">
        <f>CH26/CH26</f>
        <v>#DIV/0!</v>
      </c>
      <c r="CI39" s="74"/>
      <c r="CJ39" s="76" t="e">
        <f>CJ26/CJ26</f>
        <v>#DIV/0!</v>
      </c>
      <c r="CK39" s="76" t="e">
        <f>CK26/CK26</f>
        <v>#DIV/0!</v>
      </c>
      <c r="CL39" s="85">
        <f>CL26/$T26</f>
        <v>3.759713912385668</v>
      </c>
      <c r="CM39" s="76">
        <f>CM26/CM26</f>
        <v>1</v>
      </c>
      <c r="CN39" s="86">
        <f>CN26/$H26</f>
        <v>1.1441113290370786</v>
      </c>
      <c r="CO39" s="74">
        <f>CO26/$ES26</f>
        <v>1.8599861942015647</v>
      </c>
      <c r="CP39" s="86">
        <f>CP26/$ET26</f>
        <v>1.8602043760358027</v>
      </c>
      <c r="CQ39" s="92">
        <f>CQ26/$EU26</f>
        <v>2.8401002276712113</v>
      </c>
      <c r="CR39" s="74">
        <f>CR26/$EV26</f>
        <v>2.5913240131578945</v>
      </c>
      <c r="CS39" s="74">
        <f>CS26/$EW26</f>
        <v>3.6876139330935604</v>
      </c>
      <c r="CT39" s="74">
        <f>CT26/$EX26</f>
        <v>3.687035240866473</v>
      </c>
      <c r="CU39" s="76" t="e">
        <f>CU26/CU26</f>
        <v>#DIV/0!</v>
      </c>
      <c r="CV39" s="76" t="e">
        <f>CV26/CV26</f>
        <v>#DIV/0!</v>
      </c>
      <c r="CW39" s="74"/>
      <c r="CX39" s="76" t="e">
        <f>CX26/CX26</f>
        <v>#DIV/0!</v>
      </c>
      <c r="CY39" s="76" t="e">
        <f>CY26/CY26</f>
        <v>#DIV/0!</v>
      </c>
      <c r="CZ39" s="85">
        <f>CZ26/$T26</f>
        <v>1.9252888384567775</v>
      </c>
      <c r="DA39" s="76" t="e">
        <f>DA26/DA26</f>
        <v>#DIV/0!</v>
      </c>
      <c r="DB39" s="86">
        <f>DB26/$H26</f>
        <v>0.39790946732667104</v>
      </c>
      <c r="DC39" s="74">
        <f>DC26/$ES26</f>
        <v>1.126553152323976</v>
      </c>
      <c r="DD39" s="86">
        <f>DD26/$ET26</f>
        <v>1.1250730965101028</v>
      </c>
      <c r="DE39" s="74">
        <f>DE26/$EU26</f>
        <v>2.081561047488873</v>
      </c>
      <c r="DF39" s="74">
        <f>DF26/$EV26</f>
        <v>2.081003289473684</v>
      </c>
      <c r="DG39" s="74">
        <f>DG26/$EW26</f>
        <v>1.1558173621717496</v>
      </c>
      <c r="DH39" s="74">
        <f>DH26/$EX26</f>
        <v>1.1561590688651795</v>
      </c>
      <c r="DI39" s="76" t="e">
        <f>DI26/DI26</f>
        <v>#DIV/0!</v>
      </c>
      <c r="DJ39" s="74">
        <f>DJ26/$EZ26</f>
        <v>1.388981927290489</v>
      </c>
      <c r="DK39" s="74"/>
      <c r="DL39" s="76" t="e">
        <f>DL26/DL26</f>
        <v>#DIV/0!</v>
      </c>
      <c r="DM39" s="76" t="e">
        <f>DM26/DM26</f>
        <v>#DIV/0!</v>
      </c>
      <c r="DN39" s="85">
        <f>DN26/$T26</f>
        <v>2.82875340250371</v>
      </c>
      <c r="DO39" s="76" t="e">
        <f>DO26/DO26</f>
        <v>#DIV/0!</v>
      </c>
      <c r="DP39" s="86">
        <f>DP26/$H26</f>
        <v>1.0197579515360768</v>
      </c>
      <c r="DQ39" s="74">
        <f>DQ26/$ES26</f>
        <v>1.8788924681699648</v>
      </c>
      <c r="DR39" s="86">
        <f>DR26/$ET26</f>
        <v>1.8787084426640468</v>
      </c>
      <c r="DS39" s="74">
        <f>DS26/$EU26</f>
        <v>2.6791144374950933</v>
      </c>
      <c r="DT39" s="76" t="e">
        <f>DT26/DT26</f>
        <v>#DIV/0!</v>
      </c>
      <c r="DU39" s="86">
        <f>DU26/$EW26</f>
        <v>2.2051433274694316</v>
      </c>
      <c r="DV39" s="74">
        <f>DV26/$EX26</f>
        <v>2.2051637337767307</v>
      </c>
      <c r="DW39" s="76" t="e">
        <f>DW26/DW26</f>
        <v>#DIV/0!</v>
      </c>
      <c r="DX39" s="74">
        <f>DX26/$EZ26</f>
        <v>2.3682655527432583</v>
      </c>
      <c r="DY39" s="74"/>
      <c r="DZ39" s="76" t="e">
        <f>DZ26/DZ26</f>
        <v>#DIV/0!</v>
      </c>
      <c r="EA39" s="76" t="e">
        <f aca="true" t="shared" si="278" ref="EA39:EK39">EA26/EA26</f>
        <v>#DIV/0!</v>
      </c>
      <c r="EB39" s="85">
        <f>EB26/$T26</f>
        <v>1.957241592737776</v>
      </c>
      <c r="EC39" s="76" t="e">
        <f t="shared" si="278"/>
        <v>#DIV/0!</v>
      </c>
      <c r="ED39" s="86">
        <f>ED26/$H26</f>
        <v>1.0968291771738115</v>
      </c>
      <c r="EE39" s="74" t="e">
        <f>EE26/$ES26</f>
        <v>#DIV/0!</v>
      </c>
      <c r="EF39" s="74">
        <f>EF26/$ET26</f>
        <v>1.5743400496961644</v>
      </c>
      <c r="EG39" s="74">
        <f>EG26/$EU26</f>
        <v>2.2694386419158246</v>
      </c>
      <c r="EH39" s="76" t="e">
        <f t="shared" si="278"/>
        <v>#DIV/0!</v>
      </c>
      <c r="EI39" s="86">
        <f>EI26/$EW26</f>
        <v>1.8068320062457128</v>
      </c>
      <c r="EJ39" s="76" t="e">
        <f t="shared" si="278"/>
        <v>#DIV/0!</v>
      </c>
      <c r="EK39" s="76" t="e">
        <f t="shared" si="278"/>
        <v>#DIV/0!</v>
      </c>
      <c r="EL39" s="74">
        <f>EL26/$EZ26</f>
        <v>2.872231526062382</v>
      </c>
      <c r="EM39" s="74"/>
      <c r="EN39" s="76" t="e">
        <f>EN26/EN26</f>
        <v>#DIV/0!</v>
      </c>
      <c r="EO39" s="76" t="e">
        <f aca="true" t="shared" si="279" ref="EO39:EZ39">EO26/EO26</f>
        <v>#DIV/0!</v>
      </c>
      <c r="EP39" s="76" t="e">
        <f t="shared" si="279"/>
        <v>#DIV/0!</v>
      </c>
      <c r="EQ39" s="76" t="e">
        <f t="shared" si="279"/>
        <v>#DIV/0!</v>
      </c>
      <c r="ER39" s="76" t="e">
        <f t="shared" si="279"/>
        <v>#DIV/0!</v>
      </c>
      <c r="ES39" s="76">
        <f t="shared" si="279"/>
        <v>1</v>
      </c>
      <c r="ET39" s="76">
        <f t="shared" si="279"/>
        <v>1</v>
      </c>
      <c r="EU39" s="76">
        <f t="shared" si="279"/>
        <v>1</v>
      </c>
      <c r="EV39" s="76">
        <f t="shared" si="279"/>
        <v>1</v>
      </c>
      <c r="EW39" s="76">
        <f t="shared" si="279"/>
        <v>1</v>
      </c>
      <c r="EX39" s="76">
        <f t="shared" si="279"/>
        <v>1</v>
      </c>
      <c r="EY39" s="76" t="e">
        <f t="shared" si="279"/>
        <v>#DIV/0!</v>
      </c>
      <c r="EZ39" s="76">
        <f t="shared" si="279"/>
        <v>1</v>
      </c>
      <c r="FA39" s="74"/>
      <c r="FB39" s="76" t="e">
        <f>FB26/FB26</f>
        <v>#DIV/0!</v>
      </c>
      <c r="FC39" s="76" t="e">
        <f aca="true" t="shared" si="280" ref="FC39:FN39">FC26/FC26</f>
        <v>#DIV/0!</v>
      </c>
      <c r="FD39" s="76" t="e">
        <f t="shared" si="280"/>
        <v>#DIV/0!</v>
      </c>
      <c r="FE39" s="76" t="e">
        <f t="shared" si="280"/>
        <v>#DIV/0!</v>
      </c>
      <c r="FF39" s="76" t="e">
        <f t="shared" si="280"/>
        <v>#DIV/0!</v>
      </c>
      <c r="FG39" s="74">
        <f>FG26/$ES26</f>
        <v>1.3426714219972389</v>
      </c>
      <c r="FH39" s="86">
        <f>FH26/$ET26</f>
        <v>1.3420020454856973</v>
      </c>
      <c r="FI39" s="74">
        <f>FI26/$EU26</f>
        <v>5.3973778557035565</v>
      </c>
      <c r="FJ39" s="76" t="e">
        <f t="shared" si="280"/>
        <v>#DIV/0!</v>
      </c>
      <c r="FK39" s="74">
        <f>FK26/$EW26</f>
        <v>3.0325602305759474</v>
      </c>
      <c r="FL39" s="76" t="e">
        <f t="shared" si="280"/>
        <v>#DIV/0!</v>
      </c>
      <c r="FM39" s="76" t="e">
        <f t="shared" si="280"/>
        <v>#DIV/0!</v>
      </c>
      <c r="FN39" s="76" t="e">
        <f t="shared" si="280"/>
        <v>#DIV/0!</v>
      </c>
    </row>
    <row r="40" spans="1:170" s="78" customFormat="1" ht="15">
      <c r="A40" s="74"/>
      <c r="B40" s="75" t="s">
        <v>33</v>
      </c>
      <c r="C40" s="74"/>
      <c r="D40" s="76" t="e">
        <f>(D31+D32)/(D31+D32)</f>
        <v>#DIV/0!</v>
      </c>
      <c r="E40" s="77" t="e">
        <f>(E31+E32)/(J31+J32)</f>
        <v>#DIV/0!</v>
      </c>
      <c r="F40" s="86">
        <f>(F31+F32)/($T31+$T32)</f>
        <v>0.9568358363542208</v>
      </c>
      <c r="G40" s="77" t="e">
        <f>(G31+G32)/(L31+L32)</f>
        <v>#DIV/0!</v>
      </c>
      <c r="H40" s="76">
        <f>(H31+H32)/($H31+$H32)</f>
        <v>1</v>
      </c>
      <c r="I40" s="76" t="e">
        <f aca="true" t="shared" si="281" ref="I40:P40">(I31+I32)/(I31+I32)</f>
        <v>#DIV/0!</v>
      </c>
      <c r="J40" s="76" t="e">
        <f t="shared" si="281"/>
        <v>#DIV/0!</v>
      </c>
      <c r="K40" s="76" t="e">
        <f t="shared" si="281"/>
        <v>#DIV/0!</v>
      </c>
      <c r="L40" s="76" t="e">
        <f t="shared" si="281"/>
        <v>#DIV/0!</v>
      </c>
      <c r="M40" s="76" t="e">
        <f t="shared" si="281"/>
        <v>#DIV/0!</v>
      </c>
      <c r="N40" s="76" t="e">
        <f t="shared" si="281"/>
        <v>#DIV/0!</v>
      </c>
      <c r="O40" s="76" t="e">
        <f t="shared" si="281"/>
        <v>#DIV/0!</v>
      </c>
      <c r="P40" s="76" t="e">
        <f t="shared" si="281"/>
        <v>#DIV/0!</v>
      </c>
      <c r="Q40" s="74"/>
      <c r="R40" s="76" t="e">
        <f>(R31+R32)/(R31+R32)</f>
        <v>#DIV/0!</v>
      </c>
      <c r="S40" s="77" t="e">
        <f>(S31+S32)/(X31+X32)</f>
        <v>#DIV/0!</v>
      </c>
      <c r="T40" s="76">
        <f>(T31+T32)/($T31+$T32)</f>
        <v>1</v>
      </c>
      <c r="U40" s="77" t="e">
        <f>(U31+U32)/(Z31+Z32)</f>
        <v>#DIV/0!</v>
      </c>
      <c r="V40" s="86">
        <f>(V31+V32)/($H31+$H32)</f>
        <v>1.0451113576705544</v>
      </c>
      <c r="W40" s="76" t="e">
        <f aca="true" t="shared" si="282" ref="W40:AD40">(W31+W32)/(W31+W32)</f>
        <v>#DIV/0!</v>
      </c>
      <c r="X40" s="76" t="e">
        <f t="shared" si="282"/>
        <v>#DIV/0!</v>
      </c>
      <c r="Y40" s="76" t="e">
        <f t="shared" si="282"/>
        <v>#DIV/0!</v>
      </c>
      <c r="Z40" s="76" t="e">
        <f t="shared" si="282"/>
        <v>#DIV/0!</v>
      </c>
      <c r="AA40" s="76" t="e">
        <f t="shared" si="282"/>
        <v>#DIV/0!</v>
      </c>
      <c r="AB40" s="76" t="e">
        <f t="shared" si="282"/>
        <v>#DIV/0!</v>
      </c>
      <c r="AC40" s="76" t="e">
        <f t="shared" si="282"/>
        <v>#DIV/0!</v>
      </c>
      <c r="AD40" s="76" t="e">
        <f t="shared" si="282"/>
        <v>#DIV/0!</v>
      </c>
      <c r="AE40" s="74"/>
      <c r="AF40" s="76" t="e">
        <f>(AF31+AF32)/(AF31+AF32)</f>
        <v>#DIV/0!</v>
      </c>
      <c r="AG40" s="76" t="e">
        <f aca="true" t="shared" si="283" ref="AG40:AR40">(AG31+AG32)/(AG31+AG32)</f>
        <v>#DIV/0!</v>
      </c>
      <c r="AH40" s="86">
        <f>(AH31+AH32)/($T31+$T32)</f>
        <v>1.2936949766960129</v>
      </c>
      <c r="AI40" s="76" t="e">
        <f t="shared" si="283"/>
        <v>#DIV/0!</v>
      </c>
      <c r="AJ40" s="86">
        <f>(AJ31+AJ32)/($H31+$H32)</f>
        <v>1.3544231862095095</v>
      </c>
      <c r="AK40" s="76" t="e">
        <f t="shared" si="283"/>
        <v>#DIV/0!</v>
      </c>
      <c r="AL40" s="76" t="e">
        <f t="shared" si="283"/>
        <v>#DIV/0!</v>
      </c>
      <c r="AM40" s="76" t="e">
        <f t="shared" si="283"/>
        <v>#DIV/0!</v>
      </c>
      <c r="AN40" s="76" t="e">
        <f t="shared" si="283"/>
        <v>#DIV/0!</v>
      </c>
      <c r="AO40" s="76" t="e">
        <f t="shared" si="283"/>
        <v>#DIV/0!</v>
      </c>
      <c r="AP40" s="76" t="e">
        <f t="shared" si="283"/>
        <v>#DIV/0!</v>
      </c>
      <c r="AQ40" s="76" t="e">
        <f t="shared" si="283"/>
        <v>#DIV/0!</v>
      </c>
      <c r="AR40" s="76" t="e">
        <f t="shared" si="283"/>
        <v>#DIV/0!</v>
      </c>
      <c r="AS40" s="74"/>
      <c r="AT40" s="76" t="e">
        <f>(AT31+AT32)/(AT31+AT32)</f>
        <v>#DIV/0!</v>
      </c>
      <c r="AU40" s="76" t="e">
        <f>(AU31+AU32)/(AU31+AU32)</f>
        <v>#DIV/0!</v>
      </c>
      <c r="AV40" s="85">
        <f>(AV31+AV32)/($T31+$T32)</f>
        <v>15.230215149945863</v>
      </c>
      <c r="AW40" s="76" t="e">
        <f>(AW31+AW32)/(AW31+AW32)</f>
        <v>#DIV/0!</v>
      </c>
      <c r="AX40" s="86">
        <f>(AX31+AX32)/($H31+$H32)</f>
        <v>15.917270832974568</v>
      </c>
      <c r="AY40" s="74">
        <f>(AY31+AY32)/($ES31+$ES32)</f>
        <v>13.948512966560129</v>
      </c>
      <c r="AZ40" s="74">
        <f>(AZ31+AZ32)/($ET31+$ET32)</f>
        <v>13.948512966560129</v>
      </c>
      <c r="BA40" s="74">
        <f>(BA31+BA32)/($EU31+$EU32)</f>
        <v>13.948512966560129</v>
      </c>
      <c r="BB40" s="74">
        <f>(BB31+BB32)/($EV31+$EV32)</f>
        <v>13.948512966560129</v>
      </c>
      <c r="BC40" s="74">
        <f>(BC31+BC32)/($EW31+$EW32)</f>
        <v>13.948512966560129</v>
      </c>
      <c r="BD40" s="74">
        <f>(BD31+BD32)/($EX31+$EX32)</f>
        <v>13.948512966560129</v>
      </c>
      <c r="BE40" s="76" t="e">
        <f>(BE31+BE32)/(BE31+BE32)</f>
        <v>#DIV/0!</v>
      </c>
      <c r="BF40" s="76" t="e">
        <f>(BF31+BF32)/(BF31+BF32)</f>
        <v>#DIV/0!</v>
      </c>
      <c r="BG40" s="74"/>
      <c r="BH40" s="76" t="e">
        <f>(BH31+BH32)/(BH31+BH32)</f>
        <v>#DIV/0!</v>
      </c>
      <c r="BI40" s="76" t="e">
        <f>(BI31+BI32)/(BI31+BI32)</f>
        <v>#DIV/0!</v>
      </c>
      <c r="BJ40" s="85">
        <f>(BJ31+BJ32)/($T31+$T32)</f>
        <v>11.704795162847985</v>
      </c>
      <c r="BK40" s="76" t="e">
        <f>(BK31+BK32)/(BK31+BK32)</f>
        <v>#DIV/0!</v>
      </c>
      <c r="BL40" s="86">
        <f>(BL31+BL32)/($H31+$H32)</f>
        <v>12.232814363899797</v>
      </c>
      <c r="BM40" s="74">
        <f>(BM31+BM32)/($ES31+$ES32)</f>
        <v>10.719775491844956</v>
      </c>
      <c r="BN40" s="74">
        <f>(BN31+BN32)/($ET31+$ET32)</f>
        <v>10.719775491844956</v>
      </c>
      <c r="BO40" s="74">
        <f>(BO31+BO32)/($EU31+$EU32)</f>
        <v>10.719775491844956</v>
      </c>
      <c r="BP40" s="74">
        <f>(BP31+BP32)/($EV31+$EV32)</f>
        <v>10.719775491844956</v>
      </c>
      <c r="BQ40" s="74">
        <f>(BQ31+BQ32)/($EW31+$EW32)</f>
        <v>10.719775491844956</v>
      </c>
      <c r="BR40" s="74">
        <f>(BR31+BR32)/($EX31+$EX32)</f>
        <v>10.719775491844956</v>
      </c>
      <c r="BS40" s="76" t="e">
        <f>(BS31+BS32)/(BS31+BS32)</f>
        <v>#DIV/0!</v>
      </c>
      <c r="BT40" s="76" t="e">
        <f>(BT31+BT32)/(BT31+BT32)</f>
        <v>#DIV/0!</v>
      </c>
      <c r="BU40" s="74"/>
      <c r="BV40" s="76" t="e">
        <f>(BV31+BV32)/(BV31+BV32)</f>
        <v>#DIV/0!</v>
      </c>
      <c r="BW40" s="76" t="e">
        <f>(BW31+BW32)/(BW31+BW32)</f>
        <v>#DIV/0!</v>
      </c>
      <c r="BX40" s="85">
        <f>(BX31+BX32)/($T31+$T32)</f>
        <v>4.615394917766389</v>
      </c>
      <c r="BY40" s="76" t="e">
        <f>(BY31+BY32)/(BY31+BY32)</f>
        <v>#DIV/0!</v>
      </c>
      <c r="BZ40" s="86">
        <f>(BZ31+BZ32)/($H31+$H32)</f>
        <v>4.823601648692608</v>
      </c>
      <c r="CA40" s="74">
        <f>(CA31+CA32)/($ES31+$ES32)</f>
        <v>4.226985319802855</v>
      </c>
      <c r="CB40" s="74">
        <f>(CB31+CB32)/($ET31+$ET32)</f>
        <v>4.226985319802855</v>
      </c>
      <c r="CC40" s="74">
        <f>(CC31+CC32)/($EU31+$EU32)</f>
        <v>4.226985319802854</v>
      </c>
      <c r="CD40" s="74">
        <f>(CD31+CD32)/($EV31+$EV32)</f>
        <v>4.226985319802855</v>
      </c>
      <c r="CE40" s="74">
        <f>(CE31+CE32)/($EW31+$EW32)</f>
        <v>4.226985319802855</v>
      </c>
      <c r="CF40" s="74">
        <f>(CF31+CF32)/($EX31+$EX32)</f>
        <v>4.226985319802855</v>
      </c>
      <c r="CG40" s="76" t="e">
        <f>(CG31+CG32)/(CG31+CG32)</f>
        <v>#DIV/0!</v>
      </c>
      <c r="CH40" s="76" t="e">
        <f>(CH31+CH32)/(CH31+CH32)</f>
        <v>#DIV/0!</v>
      </c>
      <c r="CI40" s="74"/>
      <c r="CJ40" s="76" t="e">
        <f>(CJ31+CJ32)/(CJ31+CJ32)</f>
        <v>#DIV/0!</v>
      </c>
      <c r="CK40" s="76" t="e">
        <f>(CK31+CK32)/(CK31+CK32)</f>
        <v>#DIV/0!</v>
      </c>
      <c r="CL40" s="85">
        <f>(CL31+CL32)/($T31+$T32)</f>
        <v>5.175733871187551</v>
      </c>
      <c r="CM40" s="76">
        <f>(CM31+CM32)/(CM31+CM32)</f>
        <v>1</v>
      </c>
      <c r="CN40" s="86">
        <f>(CN31+CN32)/($H31+$H32)</f>
        <v>5.409218253058295</v>
      </c>
      <c r="CO40" s="74">
        <f>(CO31+CO32)/($ES31+$ES32)</f>
        <v>4.740168822498914</v>
      </c>
      <c r="CP40" s="86">
        <f>(CP31+CP32)/($ET31+$ET32)</f>
        <v>4.740168822498914</v>
      </c>
      <c r="CQ40" s="92">
        <f>(CQ31+CQ32)/($EU31+$EU32)</f>
        <v>4.740168822498914</v>
      </c>
      <c r="CR40" s="74">
        <f>(CR31+CR32)/($EV31+$EV32)</f>
        <v>4.740168822498913</v>
      </c>
      <c r="CS40" s="74">
        <f>(CS31+CS32)/($EW31+$EW32)</f>
        <v>4.740168822498914</v>
      </c>
      <c r="CT40" s="74">
        <f>(CT31+CT32)/($EX31+$EX32)</f>
        <v>4.740168822498914</v>
      </c>
      <c r="CU40" s="76" t="e">
        <f>(CU31+CU32)/(CU31+CU32)</f>
        <v>#DIV/0!</v>
      </c>
      <c r="CV40" s="76" t="e">
        <f>(CV31+CV32)/(CV31+CV32)</f>
        <v>#DIV/0!</v>
      </c>
      <c r="CW40" s="74"/>
      <c r="CX40" s="76" t="e">
        <f>(CX31+CX32)/(CX31+CX32)</f>
        <v>#DIV/0!</v>
      </c>
      <c r="CY40" s="76" t="e">
        <f>(CY31+CY32)/(CY31+CY32)</f>
        <v>#DIV/0!</v>
      </c>
      <c r="CZ40" s="85">
        <f>(CZ31+CZ32)/($T31+$T32)</f>
        <v>8.574121132561753</v>
      </c>
      <c r="DA40" s="76" t="e">
        <f>(DA31+DA32)/(DA31+DA32)</f>
        <v>#DIV/0!</v>
      </c>
      <c r="DB40" s="86">
        <f>(DB31+DB32)/($H31+$H32)</f>
        <v>8.960911377683406</v>
      </c>
      <c r="DC40" s="74">
        <f>(DC31+DC32)/($ES31+$ES32)</f>
        <v>7.852564039111421</v>
      </c>
      <c r="DD40" s="86">
        <f>(DD31+DD32)/($ET31+$ET32)</f>
        <v>7.852564039111421</v>
      </c>
      <c r="DE40" s="74">
        <f>(DE31+DE32)/($EU31+$EU32)</f>
        <v>7.852564039111421</v>
      </c>
      <c r="DF40" s="74">
        <f>(DF31+DF32)/($EV31+$EV32)</f>
        <v>7.852564039111421</v>
      </c>
      <c r="DG40" s="74">
        <f>(DG31+DG32)/($EW31+$EW32)</f>
        <v>7.852564039111422</v>
      </c>
      <c r="DH40" s="74">
        <f>(DH31+DH32)/($EX31+$EX32)</f>
        <v>7.852564039111421</v>
      </c>
      <c r="DI40" s="76" t="e">
        <f>(DI31+DI32)/(DI31+DI32)</f>
        <v>#DIV/0!</v>
      </c>
      <c r="DJ40" s="74">
        <f>(DJ31+DJ32)/($EZ31+$EZ32)</f>
        <v>7.852564039111421</v>
      </c>
      <c r="DK40" s="74"/>
      <c r="DL40" s="76" t="e">
        <f>(DL31+DL32)/(DL31+DL32)</f>
        <v>#DIV/0!</v>
      </c>
      <c r="DM40" s="76" t="e">
        <f>(DM31+DM32)/(DM31+DM32)</f>
        <v>#DIV/0!</v>
      </c>
      <c r="DN40" s="85">
        <f>(DN31+DN32)/($T31+$T32)</f>
        <v>7.537302563438633</v>
      </c>
      <c r="DO40" s="76" t="e">
        <f>(DO31+DO32)/(DO31+DO32)</f>
        <v>#DIV/0!</v>
      </c>
      <c r="DP40" s="86">
        <f>(DP31+DP32)/($H31+$H32)</f>
        <v>7.8773205152491</v>
      </c>
      <c r="DQ40" s="74">
        <f>(DQ31+DQ32)/($ES31+$ES32)</f>
        <v>6.902999170000851</v>
      </c>
      <c r="DR40" s="86">
        <f>(DR31+DR32)/($ET31+$ET32)</f>
        <v>6.902999170000851</v>
      </c>
      <c r="DS40" s="74">
        <f>(DS31+DS32)/($EU31+$EU32)</f>
        <v>6.902999170000851</v>
      </c>
      <c r="DT40" s="76" t="e">
        <f>(DT31+DT32)/(DT31+DT32)</f>
        <v>#DIV/0!</v>
      </c>
      <c r="DU40" s="74">
        <f>(DU31+DU32)/($EW31+$EW32)</f>
        <v>6.902999170000851</v>
      </c>
      <c r="DV40" s="74">
        <f>(DV31+DV32)/($EX31+$EX32)</f>
        <v>6.902999170000851</v>
      </c>
      <c r="DW40" s="76" t="e">
        <f>(DW31+DW32)/(DW31+DW32)</f>
        <v>#DIV/0!</v>
      </c>
      <c r="DX40" s="74">
        <f>(DX31+DX32)/($EZ31+$EZ32)</f>
        <v>6.902999170000851</v>
      </c>
      <c r="DY40" s="74"/>
      <c r="DZ40" s="76" t="e">
        <f>(DZ31+DZ32)/(DZ31+DZ32)</f>
        <v>#DIV/0!</v>
      </c>
      <c r="EA40" s="76" t="e">
        <f aca="true" t="shared" si="284" ref="EA40:EK40">(EA31+EA32)/(EA31+EA32)</f>
        <v>#DIV/0!</v>
      </c>
      <c r="EB40" s="85">
        <f>(EB31+EB32)/($T31+$T32)</f>
        <v>4.744001380977043</v>
      </c>
      <c r="EC40" s="76" t="e">
        <f t="shared" si="284"/>
        <v>#DIV/0!</v>
      </c>
      <c r="ED40" s="86">
        <f>(ED31+ED32)/($H31+$H32)</f>
        <v>4.958009724063902</v>
      </c>
      <c r="EE40" s="74" t="e">
        <f>(EE31+EE32)/($ES31+$ES32)</f>
        <v>#DIV/0!</v>
      </c>
      <c r="EF40" s="74">
        <f>(EF31+EF32)/($ET31+$ET32)</f>
        <v>4.344768877160126</v>
      </c>
      <c r="EG40" s="74">
        <f>(EG31+EG32)/($EU31+$EU32)</f>
        <v>4.344768877160126</v>
      </c>
      <c r="EH40" s="76" t="e">
        <f t="shared" si="284"/>
        <v>#DIV/0!</v>
      </c>
      <c r="EI40" s="86">
        <f>(EI31+EI32)/($EW31+$EW32)</f>
        <v>4.344768877160126</v>
      </c>
      <c r="EJ40" s="76" t="e">
        <f t="shared" si="284"/>
        <v>#DIV/0!</v>
      </c>
      <c r="EK40" s="76" t="e">
        <f t="shared" si="284"/>
        <v>#DIV/0!</v>
      </c>
      <c r="EL40" s="74">
        <f>(EL31+EL32)/($EZ31+$EZ32)</f>
        <v>4.344768877160126</v>
      </c>
      <c r="EM40" s="74"/>
      <c r="EN40" s="76" t="e">
        <f>(EN31+EN32)/(EN31+EN32)</f>
        <v>#DIV/0!</v>
      </c>
      <c r="EO40" s="76" t="e">
        <f aca="true" t="shared" si="285" ref="EO40:EZ40">(EO31+EO32)/(EO31+EO32)</f>
        <v>#DIV/0!</v>
      </c>
      <c r="EP40" s="76" t="e">
        <f t="shared" si="285"/>
        <v>#DIV/0!</v>
      </c>
      <c r="EQ40" s="76" t="e">
        <f t="shared" si="285"/>
        <v>#DIV/0!</v>
      </c>
      <c r="ER40" s="76" t="e">
        <f t="shared" si="285"/>
        <v>#DIV/0!</v>
      </c>
      <c r="ES40" s="76">
        <f t="shared" si="285"/>
        <v>1</v>
      </c>
      <c r="ET40" s="76">
        <f t="shared" si="285"/>
        <v>1</v>
      </c>
      <c r="EU40" s="76">
        <f t="shared" si="285"/>
        <v>1</v>
      </c>
      <c r="EV40" s="76">
        <f t="shared" si="285"/>
        <v>1</v>
      </c>
      <c r="EW40" s="76">
        <f t="shared" si="285"/>
        <v>1</v>
      </c>
      <c r="EX40" s="76">
        <f t="shared" si="285"/>
        <v>1</v>
      </c>
      <c r="EY40" s="76" t="e">
        <f t="shared" si="285"/>
        <v>#DIV/0!</v>
      </c>
      <c r="EZ40" s="76">
        <f t="shared" si="285"/>
        <v>1</v>
      </c>
      <c r="FA40" s="74"/>
      <c r="FB40" s="76" t="e">
        <f>(FB31+FB32)/(FB31+FB32)</f>
        <v>#DIV/0!</v>
      </c>
      <c r="FC40" s="76" t="e">
        <f aca="true" t="shared" si="286" ref="FC40:FN40">(FC31+FC32)/(FC31+FC32)</f>
        <v>#DIV/0!</v>
      </c>
      <c r="FD40" s="76" t="e">
        <f t="shared" si="286"/>
        <v>#DIV/0!</v>
      </c>
      <c r="FE40" s="76" t="e">
        <f t="shared" si="286"/>
        <v>#DIV/0!</v>
      </c>
      <c r="FF40" s="76" t="e">
        <f t="shared" si="286"/>
        <v>#DIV/0!</v>
      </c>
      <c r="FG40" s="74">
        <f>(FG31+FG32)/($ES31+$ES32)</f>
        <v>16.182719765975065</v>
      </c>
      <c r="FH40" s="86">
        <f>(FH31+FH32)/($ET31+$ET32)</f>
        <v>16.182719765975065</v>
      </c>
      <c r="FI40" s="74">
        <f>(FI31+FI32)/($EU31+$EU32)</f>
        <v>16.182719765975065</v>
      </c>
      <c r="FJ40" s="76" t="e">
        <f t="shared" si="286"/>
        <v>#DIV/0!</v>
      </c>
      <c r="FK40" s="74">
        <f>(FK31+FK32)/($EW31+$EW32)</f>
        <v>16.182719765975065</v>
      </c>
      <c r="FL40" s="76" t="e">
        <f t="shared" si="286"/>
        <v>#DIV/0!</v>
      </c>
      <c r="FM40" s="76" t="e">
        <f t="shared" si="286"/>
        <v>#DIV/0!</v>
      </c>
      <c r="FN40" s="76" t="e">
        <f t="shared" si="286"/>
        <v>#DIV/0!</v>
      </c>
    </row>
    <row r="41" spans="1:170" s="78" customFormat="1" ht="15">
      <c r="A41" s="74"/>
      <c r="B41" s="75" t="s">
        <v>34</v>
      </c>
      <c r="C41" s="74"/>
      <c r="D41" s="79" t="e">
        <f>(D38-D26-D31-D32)/(D38-D26-D31-D32)</f>
        <v>#DIV/0!</v>
      </c>
      <c r="E41" s="77" t="e">
        <f>(E37-E32-E31-E26)/(J37-J26-J31-J32)</f>
        <v>#DIV/0!</v>
      </c>
      <c r="F41" s="86">
        <f>(F37-F32-F31-F26)/($T37-$T32-$T31-$T26)</f>
        <v>1.1714922647185213</v>
      </c>
      <c r="G41" s="77" t="e">
        <f>(G37-G32-G31-G26)/(L37-L26-L31-L32)</f>
        <v>#DIV/0!</v>
      </c>
      <c r="H41" s="76">
        <f>(H37-H32-H31-H26)/($H37-$H32-$H31-$H26)</f>
        <v>1</v>
      </c>
      <c r="I41" s="79" t="e">
        <f aca="true" t="shared" si="287" ref="I41:P41">(I38-I26-I31-I32)/(I38-I26-I31-I32)</f>
        <v>#DIV/0!</v>
      </c>
      <c r="J41" s="79" t="e">
        <f t="shared" si="287"/>
        <v>#DIV/0!</v>
      </c>
      <c r="K41" s="79" t="e">
        <f t="shared" si="287"/>
        <v>#DIV/0!</v>
      </c>
      <c r="L41" s="79" t="e">
        <f t="shared" si="287"/>
        <v>#DIV/0!</v>
      </c>
      <c r="M41" s="79" t="e">
        <f t="shared" si="287"/>
        <v>#DIV/0!</v>
      </c>
      <c r="N41" s="79" t="e">
        <f t="shared" si="287"/>
        <v>#DIV/0!</v>
      </c>
      <c r="O41" s="79" t="e">
        <f t="shared" si="287"/>
        <v>#DIV/0!</v>
      </c>
      <c r="P41" s="79" t="e">
        <f t="shared" si="287"/>
        <v>#DIV/0!</v>
      </c>
      <c r="Q41" s="74"/>
      <c r="R41" s="79" t="e">
        <f>(R38-R26-R31-R32)/(R38-R26-R31-R32)</f>
        <v>#DIV/0!</v>
      </c>
      <c r="S41" s="77" t="e">
        <f>(S37-S32-S31-S26)/(X37-X26-X31-X32)</f>
        <v>#DIV/0!</v>
      </c>
      <c r="T41" s="79">
        <f>(T37-T32-T31-T26)/($T37-$T32-$T31-$T26)</f>
        <v>1</v>
      </c>
      <c r="U41" s="77" t="e">
        <f>(U37-U32-U31-U26)/(Z37-Z26-Z31-Z32)</f>
        <v>#DIV/0!</v>
      </c>
      <c r="V41" s="86">
        <f>(V37-V32-V31-V26)/($H37-$H32-$H31-$H26)</f>
        <v>0.7943257711310896</v>
      </c>
      <c r="W41" s="79" t="e">
        <f aca="true" t="shared" si="288" ref="W41:AD41">(W38-W26-W31-W32)/(W38-W26-W31-W32)</f>
        <v>#DIV/0!</v>
      </c>
      <c r="X41" s="79" t="e">
        <f t="shared" si="288"/>
        <v>#DIV/0!</v>
      </c>
      <c r="Y41" s="79" t="e">
        <f t="shared" si="288"/>
        <v>#DIV/0!</v>
      </c>
      <c r="Z41" s="79" t="e">
        <f t="shared" si="288"/>
        <v>#DIV/0!</v>
      </c>
      <c r="AA41" s="79" t="e">
        <f t="shared" si="288"/>
        <v>#DIV/0!</v>
      </c>
      <c r="AB41" s="79" t="e">
        <f t="shared" si="288"/>
        <v>#DIV/0!</v>
      </c>
      <c r="AC41" s="79" t="e">
        <f t="shared" si="288"/>
        <v>#DIV/0!</v>
      </c>
      <c r="AD41" s="79" t="e">
        <f t="shared" si="288"/>
        <v>#DIV/0!</v>
      </c>
      <c r="AE41" s="74"/>
      <c r="AF41" s="79" t="e">
        <f>(AF38-AF26-AF31-AF32)/(AF38-AF26-AF31-AF32)</f>
        <v>#DIV/0!</v>
      </c>
      <c r="AG41" s="79" t="e">
        <f aca="true" t="shared" si="289" ref="AG41:AR41">(AG38-AG26-AG31-AG32)/(AG38-AG26-AG31-AG32)</f>
        <v>#DIV/0!</v>
      </c>
      <c r="AH41" s="86">
        <f>(AH37-AH32-AH31-AH26)/($T37-$T32-$T31-$T26)</f>
        <v>2.265524280189084</v>
      </c>
      <c r="AI41" s="79" t="e">
        <f t="shared" si="289"/>
        <v>#DIV/0!</v>
      </c>
      <c r="AJ41" s="86">
        <f>(AJ37-AJ32-AJ31-AJ26)/($H37-$H32-$H31-$H26)</f>
        <v>3.6634709551054043</v>
      </c>
      <c r="AK41" s="79" t="e">
        <f t="shared" si="289"/>
        <v>#DIV/0!</v>
      </c>
      <c r="AL41" s="79" t="e">
        <f t="shared" si="289"/>
        <v>#DIV/0!</v>
      </c>
      <c r="AM41" s="79" t="e">
        <f t="shared" si="289"/>
        <v>#DIV/0!</v>
      </c>
      <c r="AN41" s="79" t="e">
        <f t="shared" si="289"/>
        <v>#DIV/0!</v>
      </c>
      <c r="AO41" s="79" t="e">
        <f t="shared" si="289"/>
        <v>#DIV/0!</v>
      </c>
      <c r="AP41" s="79" t="e">
        <f t="shared" si="289"/>
        <v>#DIV/0!</v>
      </c>
      <c r="AQ41" s="79" t="e">
        <f t="shared" si="289"/>
        <v>#DIV/0!</v>
      </c>
      <c r="AR41" s="79" t="e">
        <f t="shared" si="289"/>
        <v>#DIV/0!</v>
      </c>
      <c r="AS41" s="74"/>
      <c r="AT41" s="79" t="e">
        <f>(AT38-AT26-AT31-AT32)/(AT38-AT26-AT31-AT32)</f>
        <v>#DIV/0!</v>
      </c>
      <c r="AU41" s="79" t="e">
        <f>(AU38-AU26-AU31-AU32)/(AU38-AU26-AU31-AU32)</f>
        <v>#DIV/0!</v>
      </c>
      <c r="AV41" s="85">
        <f>(AV37-AV32-AV31-AV26)/($T37-$T32-$T31-$T26)</f>
        <v>2.119918838145095</v>
      </c>
      <c r="AW41" s="79" t="e">
        <f>(AW38-AW26-AW31-AW32)/(AW38-AW26-AW31-AW32)</f>
        <v>#DIV/0!</v>
      </c>
      <c r="AX41" s="86">
        <f>(AX37-AX32-AX31-AX26)/($H37-$H32-$H31-$H26)</f>
        <v>2.438803529340099</v>
      </c>
      <c r="AY41" s="74">
        <f>(AY37-AY32-AY31-AY26)/($ES37-$ES32-$ES31-$ES26)</f>
        <v>2.115976485134127</v>
      </c>
      <c r="AZ41" s="74">
        <f>(AZ37-AZ32-AZ31-AZ26)/($ET37-$ET32-$ET31-$ET26)</f>
        <v>2.114360126601409</v>
      </c>
      <c r="BA41" s="74">
        <f>(BA37-BA32-BA31-BA26)/($EU37-$EU32-$EU31-$EU26)</f>
        <v>2.1148919646855404</v>
      </c>
      <c r="BB41" s="74">
        <f>(BB37-BB32-BB31-BB26)/($EV37-$EV32-$EV31-$EV26)</f>
        <v>2.112851943931461</v>
      </c>
      <c r="BC41" s="74">
        <f>(BC37-BC32-BC31-BC26)/($EW37-$EW32-$EW31-$EW26)</f>
        <v>2.114448861004083</v>
      </c>
      <c r="BD41" s="74">
        <f>(BD37-BD32-BD31-BD26)/($EX37-$EX32-$EX31-$EX26)</f>
        <v>2.1153378021935376</v>
      </c>
      <c r="BE41" s="79" t="e">
        <f>(BE38-BE26-BE31-BE32)/(BE38-BE26-BE31-BE32)</f>
        <v>#DIV/0!</v>
      </c>
      <c r="BF41" s="79" t="e">
        <f>(BF38-BF26-BF31-BF32)/(BF38-BF26-BF31-BF32)</f>
        <v>#DIV/0!</v>
      </c>
      <c r="BG41" s="74"/>
      <c r="BH41" s="79" t="e">
        <f>(BH38-BH26-BH31-BH32)/(BH38-BH26-BH31-BH32)</f>
        <v>#DIV/0!</v>
      </c>
      <c r="BI41" s="79" t="e">
        <f>(BI38-BI26-BI31-BI32)/(BI38-BI26-BI31-BI32)</f>
        <v>#DIV/0!</v>
      </c>
      <c r="BJ41" s="85">
        <f>(BJ37-BJ32-BJ31-BJ26)/($T37-$T32-$T31-$T26)</f>
        <v>2.7327807233533483</v>
      </c>
      <c r="BK41" s="79" t="e">
        <f>(BK38-BK26-BK31-BK32)/(BK38-BK26-BK31-BK32)</f>
        <v>#DIV/0!</v>
      </c>
      <c r="BL41" s="86">
        <f>(BL37-BL32-BL31-BL26)/($H37-$H32-$H31-$H26)</f>
        <v>3.9618499742977824</v>
      </c>
      <c r="BM41" s="74">
        <f>(BM37-BM32-BM31-BM26)/($ES37-$ES32-$ES31-$ES26)</f>
        <v>2.6990554228578714</v>
      </c>
      <c r="BN41" s="74">
        <f>(BN37-BN32-BN31-BN26)/($ET37-$ET32-$ET31-$ET26)</f>
        <v>2.6995397582230707</v>
      </c>
      <c r="BO41" s="74">
        <f>(BO37-BO32-BO31-BO26)/($EU37-$EU32-$EU31-$EU26)</f>
        <v>2.699636254675392</v>
      </c>
      <c r="BP41" s="74">
        <f>(BP37-BP32-BP31-BP26)/($EV37-$EV32-$EV31-$EV26)</f>
        <v>2.6996530511502947</v>
      </c>
      <c r="BQ41" s="74">
        <f>(BQ37-BQ32-BQ31-BQ26)/($EW37-$EW32-$EW31-$EW26)</f>
        <v>2.6996530511502947</v>
      </c>
      <c r="BR41" s="74">
        <f>(BR37-BR32-BR31-BR26)/($EX37-$EX32-$EX31-$EX26)</f>
        <v>2.6997685325733785</v>
      </c>
      <c r="BS41" s="79" t="e">
        <f>(BS38-BS26-BS31-BS32)/(BS38-BS26-BS31-BS32)</f>
        <v>#DIV/0!</v>
      </c>
      <c r="BT41" s="79" t="e">
        <f>(BT38-BT26-BT31-BT32)/(BT38-BT26-BT31-BT32)</f>
        <v>#DIV/0!</v>
      </c>
      <c r="BU41" s="74"/>
      <c r="BV41" s="79" t="e">
        <f>(BV38-BV26-BV31-BV32)/(BV38-BV26-BV31-BV32)</f>
        <v>#DIV/0!</v>
      </c>
      <c r="BW41" s="79" t="e">
        <f>(BW38-BW26-BW31-BW32)/(BW38-BW26-BW31-BW32)</f>
        <v>#DIV/0!</v>
      </c>
      <c r="BX41" s="85">
        <f>(BX37-BX32-BX31-BX26)/($T37-$T32-$T31-$T26)</f>
        <v>2.6135443370923053</v>
      </c>
      <c r="BY41" s="79" t="e">
        <f>(BY38-BY26-BY31-BY32)/(BY38-BY26-BY31-BY32)</f>
        <v>#DIV/0!</v>
      </c>
      <c r="BZ41" s="86">
        <f>(BZ37-BZ32-BZ31-BZ26)/($H37-$H32-$H31-$H26)</f>
        <v>3.276137561341485</v>
      </c>
      <c r="CA41" s="74">
        <f>(CA37-CA32-CA31-CA26)/($ES37-$ES32-$ES31-$ES26)</f>
        <v>2.949747520499923</v>
      </c>
      <c r="CB41" s="74">
        <f>(CB37-CB32-CB31-CB26)/($ET37-$ET32-$ET31-$ET26)</f>
        <v>2.950856343657865</v>
      </c>
      <c r="CC41" s="74">
        <f>(CC37-CC32-CC31-CC26)/($EU37-$EU32-$EU31-$EU26)</f>
        <v>2.951100909012533</v>
      </c>
      <c r="CD41" s="74">
        <f>(CD37-CD32-CD31-CD26)/($EV37-$EV32-$EV31-$EV26)</f>
        <v>2.9504006573561807</v>
      </c>
      <c r="CE41" s="74">
        <f>(CE37-CE32-CE31-CE26)/($EW37-$EW32-$EW31-$EW26)</f>
        <v>2.950400657356182</v>
      </c>
      <c r="CF41" s="74">
        <f>(CF37-CF32-CF31-CF26)/($EX37-$EX32-$EX31-$EX26)</f>
        <v>2.951724603894941</v>
      </c>
      <c r="CG41" s="79" t="e">
        <f>(CG38-CG26-CG31-CG32)/(CG38-CG26-CG31-CG32)</f>
        <v>#DIV/0!</v>
      </c>
      <c r="CH41" s="79" t="e">
        <f>(CH38-CH26-CH31-CH32)/(CH38-CH26-CH31-CH32)</f>
        <v>#DIV/0!</v>
      </c>
      <c r="CI41" s="74"/>
      <c r="CJ41" s="79" t="e">
        <f>(CJ38-CJ26-CJ31-CJ32)/(CJ38-CJ26-CJ31-CJ32)</f>
        <v>#DIV/0!</v>
      </c>
      <c r="CK41" s="79" t="e">
        <f>(CK38-CK26-CK31-CK32)/(CK38-CK26-CK31-CK32)</f>
        <v>#DIV/0!</v>
      </c>
      <c r="CL41" s="85">
        <f>(CL37-CL32-CL31-CL26)/($T37-$T32-$T31-$T26)</f>
        <v>2.3860158022904274</v>
      </c>
      <c r="CM41" s="79">
        <f>(CM38-CM26-CM31-CM32)/(CM38-CM26-CM31-CM32)</f>
        <v>1</v>
      </c>
      <c r="CN41" s="86">
        <f>(CN37-CN32-CN31-CN26)/($H37-$H32-$H31-$H26)</f>
        <v>4.163886017812429</v>
      </c>
      <c r="CO41" s="74">
        <f>(CO37-CO32-CO31-CO26)/($ES37-$ES32-$ES31-$ES26)</f>
        <v>2.3713065304316463</v>
      </c>
      <c r="CP41" s="86">
        <f>(CP37-CP32-CP31-CP26)/($ET37-$ET32-$ET31-$ET26)</f>
        <v>2.3718953666986025</v>
      </c>
      <c r="CQ41" s="92">
        <f>(CQ37-CQ32-CQ31-CQ26)/($EU37-$EU32-$EU31-$EU26)</f>
        <v>2.371816831283678</v>
      </c>
      <c r="CR41" s="74">
        <f>(CR37-CR32-CR31-CR26)/($EV37-$EV32-$EV31-$EV26)</f>
        <v>2.3714722818051603</v>
      </c>
      <c r="CS41" s="74">
        <f>(CS37-CS32-CS31-CS26)/($EW37-$EW32-$EW31-$EW26)</f>
        <v>2.3716319735124247</v>
      </c>
      <c r="CT41" s="74">
        <f>(CT37-CT32-CT31-CT26)/($EX37-$EX32-$EX31-$EX26)</f>
        <v>2.3701364379936107</v>
      </c>
      <c r="CU41" s="79" t="e">
        <f>(CU38-CU26-CU31-CU32)/(CU38-CU26-CU31-CU32)</f>
        <v>#DIV/0!</v>
      </c>
      <c r="CV41" s="79" t="e">
        <f>(CV38-CV26-CV31-CV32)/(CV38-CV26-CV31-CV32)</f>
        <v>#DIV/0!</v>
      </c>
      <c r="CW41" s="74"/>
      <c r="CX41" s="79" t="e">
        <f>(CX38-CX26-CX31-CX32)/(CX38-CX26-CX31-CX32)</f>
        <v>#DIV/0!</v>
      </c>
      <c r="CY41" s="79" t="e">
        <f>(CY38-CY26-CY31-CY32)/(CY38-CY26-CY31-CY32)</f>
        <v>#DIV/0!</v>
      </c>
      <c r="CZ41" s="85">
        <f>(CZ37-CZ32-CZ31-CZ26)/($T37-$T32-$T31-$T26)</f>
        <v>3.7085799537282265</v>
      </c>
      <c r="DA41" s="79" t="e">
        <f>(DA38-DA26-DA31-DA32)/(DA38-DA26-DA31-DA32)</f>
        <v>#DIV/0!</v>
      </c>
      <c r="DB41" s="86">
        <f>(DB37-DB32-DB31-DB26)/($H37-$H32-$H31-$H26)</f>
        <v>6.595770057405333</v>
      </c>
      <c r="DC41" s="74">
        <f>(DC37-DC32-DC31-DC26)/($ES37-$ES32-$ES31-$ES26)</f>
        <v>4.014456964514168</v>
      </c>
      <c r="DD41" s="86">
        <f>(DD37-DD32-DD31-DD26)/($ET37-$ET32-$ET31-$ET26)</f>
        <v>4.016559233221139</v>
      </c>
      <c r="DE41" s="74">
        <f>(DE37-DE32-DE31-DE26)/($EU37-$EU32-$EU31-$EU26)</f>
        <v>4.016702807219393</v>
      </c>
      <c r="DF41" s="74">
        <f>(DF37-DF32-DF31-DF26)/($EV37-$EV32-$EV31-$EV26)</f>
        <v>4.018938914106188</v>
      </c>
      <c r="DG41" s="74">
        <f>(DG37-DG32-DG31-DG26)/($EW37-$EW32-$EW31-$EW26)</f>
        <v>4.0167830760581476</v>
      </c>
      <c r="DH41" s="74">
        <f>(DH37-DH32-DH31-DH26)/($EX37-$EX32-$EX31-$EX26)</f>
        <v>4.017314221265541</v>
      </c>
      <c r="DI41" s="79" t="e">
        <f>(DI38-DI26-DI31-DI32)/(DI38-DI26-DI31-DI32)</f>
        <v>#DIV/0!</v>
      </c>
      <c r="DJ41" s="74">
        <f>(DJ37-DJ32-DJ31-DJ26)/($EZ37-$EZ32-$EZ31-$EZ26)</f>
        <v>4.016275371582577</v>
      </c>
      <c r="DK41" s="74"/>
      <c r="DL41" s="79" t="e">
        <f>(DL38-DL26-DL31-DL32)/(DL38-DL26-DL31-DL32)</f>
        <v>#DIV/0!</v>
      </c>
      <c r="DM41" s="79" t="e">
        <f>(DM38-DM26-DM31-DM32)/(DM38-DM26-DM31-DM32)</f>
        <v>#DIV/0!</v>
      </c>
      <c r="DN41" s="85">
        <f>(DN37-DN32-DN31-DN26)/($T37-$T32-$T31-$T26)</f>
        <v>2.8371805052076846</v>
      </c>
      <c r="DO41" s="79" t="e">
        <f>(DO38-DO26-DO31-DO32)/(DO38-DO26-DO31-DO32)</f>
        <v>#DIV/0!</v>
      </c>
      <c r="DP41" s="86">
        <f>(DP37-DP32-DP31-DP26)/($H37-$H32-$H31-$H26)</f>
        <v>3.2147269733906843</v>
      </c>
      <c r="DQ41" s="74">
        <f>(DQ37-DQ32-DQ31-DQ26)/($ES37-$ES32-$ES31-$ES26)</f>
        <v>2.844128303387531</v>
      </c>
      <c r="DR41" s="86">
        <f>(DR37-DR32-DR31-DR26)/($ET37-$ET32-$ET31-$ET26)</f>
        <v>2.8437301189180992</v>
      </c>
      <c r="DS41" s="74">
        <f>(DS37-DS32-DS31-DS26)/($EU37-$EU32-$EU31-$EU26)</f>
        <v>2.843782210342824</v>
      </c>
      <c r="DT41" s="79" t="e">
        <f>(DT38-DT26-DT31-DT32)/(DT38-DT26-DT31-DT32)</f>
        <v>#DIV/0!</v>
      </c>
      <c r="DU41" s="74">
        <f>(DU37-DU32-DU31-DU26)/($EW37-$EW32-$EW31-$EW26)</f>
        <v>2.8436308183214196</v>
      </c>
      <c r="DV41" s="74">
        <f>(DV37-DV32-DV31-DV26)/($EX37-$EX32-$EX31-$EX26)</f>
        <v>2.843510897779992</v>
      </c>
      <c r="DW41" s="79" t="e">
        <f>(DW38-DW26-DW31-DW32)/(DW38-DW26-DW31-DW32)</f>
        <v>#DIV/0!</v>
      </c>
      <c r="DX41" s="74">
        <f>(DX37-DX32-DX31-DX26)/($EZ37-$EZ32-$EZ31-$EZ26)</f>
        <v>2.8434793875410755</v>
      </c>
      <c r="DY41" s="74"/>
      <c r="DZ41" s="79" t="e">
        <f>(DZ38-DZ26-DZ31-DZ32)/(DZ38-DZ26-DZ31-DZ32)</f>
        <v>#DIV/0!</v>
      </c>
      <c r="EA41" s="79" t="e">
        <f aca="true" t="shared" si="290" ref="EA41:EK41">(EA38-EA26-EA31-EA32)/(EA38-EA26-EA31-EA32)</f>
        <v>#DIV/0!</v>
      </c>
      <c r="EB41" s="85">
        <f>(EB37-EB32-EB31-EB26)/($T37-$T32-$T31-$T26)</f>
        <v>2.582635009310987</v>
      </c>
      <c r="EC41" s="79" t="e">
        <f t="shared" si="290"/>
        <v>#DIV/0!</v>
      </c>
      <c r="ED41" s="86">
        <f>(ED37-ED32-ED31-ED26)/($H37-$H32-$H31-$H26)</f>
        <v>3.6886414789615647</v>
      </c>
      <c r="EE41" s="74" t="e">
        <f>(EE37-EE32-EE31-EE26)/($ES37-$ES32-$ES31-$ES26)</f>
        <v>#DIV/0!</v>
      </c>
      <c r="EF41" s="74">
        <f>(EF37-EF32-EF31-EF26)/($ET37-$ET32-$ET31-$ET26)</f>
        <v>2.6644241623113523</v>
      </c>
      <c r="EG41" s="74">
        <f>(EG37-EG32-EG31-EG26)/($EU37-$EU32-$EU31-$EU26)</f>
        <v>2.6646039456809865</v>
      </c>
      <c r="EH41" s="79" t="e">
        <f t="shared" si="290"/>
        <v>#DIV/0!</v>
      </c>
      <c r="EI41" s="86">
        <f>(EI37-EI32-EI31-EI26)/($EW37-$EW32-$EW31-$EW26)</f>
        <v>2.664425425727564</v>
      </c>
      <c r="EJ41" s="79" t="e">
        <f t="shared" si="290"/>
        <v>#DIV/0!</v>
      </c>
      <c r="EK41" s="79" t="e">
        <f t="shared" si="290"/>
        <v>#DIV/0!</v>
      </c>
      <c r="EL41" s="74">
        <f>(EL37-EL32-EL31-EL26)/($EZ37-$EZ32-$EZ31-$EZ26)</f>
        <v>2.6643580821976918</v>
      </c>
      <c r="EM41" s="74"/>
      <c r="EN41" s="79" t="e">
        <f>(EN38-EN26-EN31-EN32)/(EN38-EN26-EN31-EN32)</f>
        <v>#DIV/0!</v>
      </c>
      <c r="EO41" s="79" t="e">
        <f aca="true" t="shared" si="291" ref="EO41:EZ41">(EO38-EO26-EO31-EO32)/(EO38-EO26-EO31-EO32)</f>
        <v>#DIV/0!</v>
      </c>
      <c r="EP41" s="79" t="e">
        <f t="shared" si="291"/>
        <v>#DIV/0!</v>
      </c>
      <c r="EQ41" s="79" t="e">
        <f t="shared" si="291"/>
        <v>#DIV/0!</v>
      </c>
      <c r="ER41" s="79" t="e">
        <f t="shared" si="291"/>
        <v>#DIV/0!</v>
      </c>
      <c r="ES41" s="79">
        <f t="shared" si="291"/>
        <v>1</v>
      </c>
      <c r="ET41" s="79">
        <f t="shared" si="291"/>
        <v>1</v>
      </c>
      <c r="EU41" s="79">
        <f t="shared" si="291"/>
        <v>1</v>
      </c>
      <c r="EV41" s="79">
        <f t="shared" si="291"/>
        <v>1</v>
      </c>
      <c r="EW41" s="79">
        <f t="shared" si="291"/>
        <v>1</v>
      </c>
      <c r="EX41" s="79">
        <f t="shared" si="291"/>
        <v>1</v>
      </c>
      <c r="EY41" s="79" t="e">
        <f t="shared" si="291"/>
        <v>#DIV/0!</v>
      </c>
      <c r="EZ41" s="79">
        <f t="shared" si="291"/>
        <v>1</v>
      </c>
      <c r="FA41" s="74"/>
      <c r="FB41" s="79" t="e">
        <f>(FB38-FB26-FB31-FB32)/(FB38-FB26-FB31-FB32)</f>
        <v>#DIV/0!</v>
      </c>
      <c r="FC41" s="79" t="e">
        <f aca="true" t="shared" si="292" ref="FC41:FN41">(FC38-FC26-FC31-FC32)/(FC38-FC26-FC31-FC32)</f>
        <v>#DIV/0!</v>
      </c>
      <c r="FD41" s="79" t="e">
        <f t="shared" si="292"/>
        <v>#DIV/0!</v>
      </c>
      <c r="FE41" s="79" t="e">
        <f t="shared" si="292"/>
        <v>#DIV/0!</v>
      </c>
      <c r="FF41" s="79" t="e">
        <f t="shared" si="292"/>
        <v>#DIV/0!</v>
      </c>
      <c r="FG41" s="74">
        <f>(FG37-FG32-FG31-FG26)/($ES37-$ES32-$ES31-$ES26)</f>
        <v>3.9471405454704382</v>
      </c>
      <c r="FH41" s="86">
        <f>(FH37-FH32-FH31-FH26)/($ET37-$ET32-$ET31-$ET26)</f>
        <v>3.9478488450264226</v>
      </c>
      <c r="FI41" s="74">
        <f>(FI37-FI32-FI31-FI26)/($EU37-$EU32-$EU31-$EU26)</f>
        <v>3.9479899629361253</v>
      </c>
      <c r="FJ41" s="79" t="e">
        <f t="shared" si="292"/>
        <v>#DIV/0!</v>
      </c>
      <c r="FK41" s="74">
        <f>(FK37-FK32-FK31-FK26)/($EW37-$EW32-$EW31-$EW26)</f>
        <v>3.9480145263617374</v>
      </c>
      <c r="FL41" s="79" t="e">
        <f t="shared" si="292"/>
        <v>#DIV/0!</v>
      </c>
      <c r="FM41" s="79" t="e">
        <f t="shared" si="292"/>
        <v>#DIV/0!</v>
      </c>
      <c r="FN41" s="79" t="e">
        <f t="shared" si="292"/>
        <v>#DIV/0!</v>
      </c>
    </row>
    <row r="42" spans="1:170" ht="15">
      <c r="A42" s="80"/>
      <c r="B42" s="80" t="s">
        <v>35</v>
      </c>
      <c r="C42" s="80"/>
      <c r="D42" s="80"/>
      <c r="E42" s="80"/>
      <c r="F42" s="80">
        <f>$T26*F39+($T31+$T32)*F40+($T37-$T26-$T31-$T32)*F41</f>
        <v>36942.66666666666</v>
      </c>
      <c r="G42" s="80"/>
      <c r="H42" s="80">
        <f>$H26*H39+($H31+$H32)*H40+($H37-$H26-$H31-$H32)*H41</f>
        <v>59281.33333333334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>
        <f>$T26*T39+($T31+$T32)*T40+($T37-$T26-$T31-$T32)*T41</f>
        <v>30639.999999999996</v>
      </c>
      <c r="U42" s="80"/>
      <c r="V42" s="80">
        <f>$H26*V39+($H31+$H32)*V40+($H37-$H26-$H31-$H32)*V41</f>
        <v>63136.19047619047</v>
      </c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>
        <f>$T26*AH39+($T31+$T32)*AH40+($T37-$T26-$T31-$T32)*AH41</f>
        <v>70466.66666666666</v>
      </c>
      <c r="AI42" s="80"/>
      <c r="AJ42" s="80">
        <f>$H26*AJ39+($H31+$H32)*AJ40+($H37-$H26-$H31-$H32)*AJ41</f>
        <v>86074.99999999997</v>
      </c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>
        <f>$T26*AV39+($T31+$T32)*AV40+($T37-$T26-$T31-$T32)*AV41</f>
        <v>118653.33333333333</v>
      </c>
      <c r="AW42" s="80"/>
      <c r="AX42" s="80">
        <f>$H26*AX39+($H31+$H32)*AX40+($H37-$H26-$H31-$H32)*AX41</f>
        <v>130853.33333333333</v>
      </c>
      <c r="AY42" s="80">
        <f>$ES26*AY39+($ES31+$ES32)*AY40+($ES37-$ES26-$ES31-$ES32)*AY41</f>
        <v>144270</v>
      </c>
      <c r="AZ42" s="80">
        <f>$ET26*AZ39+($ET31+$ET32)*AZ40+($ET37-$ET26-$ET31-$ET32)*AZ41</f>
        <v>144775.55555555556</v>
      </c>
      <c r="BA42" s="80">
        <f>$EU26*BA39+($EU31+$EU32)*BA40+($EU37-$EU26-$EU31-$EU32)*BA41</f>
        <v>195877.14285714287</v>
      </c>
      <c r="BB42" s="80">
        <f>$EV26*BB39+($EV31+$EV32)*BB40+($EV37-$EV26-$EV31-$EV32)*BB41</f>
        <v>195820</v>
      </c>
      <c r="BC42" s="80">
        <f>$EW26*BC39+($EW31+$EW32)*BC40+($EW37-$EW26-$EW31-$EW32)*BC41</f>
        <v>144286.66666666666</v>
      </c>
      <c r="BD42" s="80">
        <f>$EX26*BD39+($EX31+$EX32)*BD40+($EX37-$EX26-$EX31-$EX32)*BD41</f>
        <v>144286.6666666667</v>
      </c>
      <c r="BE42" s="80"/>
      <c r="BF42" s="80"/>
      <c r="BG42" s="80"/>
      <c r="BH42" s="80"/>
      <c r="BI42" s="80"/>
      <c r="BJ42" s="80">
        <f>$T26*BJ39+($T31+$T32)*BJ40+($T37-$T26-$T31-$T32)*BJ41</f>
        <v>116552.25225225222</v>
      </c>
      <c r="BK42" s="80"/>
      <c r="BL42" s="80">
        <f>$H26*BL39+($H31+$H32)*BL40+($H37-$H26-$H31-$H32)*BL41</f>
        <v>138043.91891891888</v>
      </c>
      <c r="BM42" s="80">
        <f>$ES26*BM39+($ES31+$ES32)*BM40+($ES37-$ES26-$ES31-$ES32)*BM41</f>
        <v>136118.91891891888</v>
      </c>
      <c r="BN42" s="80">
        <f>$ET26*BN39+($ET31+$ET32)*BN40+($ET37-$ET26-$ET31-$ET32)*BN41</f>
        <v>136078.91891891888</v>
      </c>
      <c r="BO42" s="80">
        <f>$EU26*BO39+($EU31+$EU32)*BO40+($EU37-$EU26-$EU31-$EU32)*BO41</f>
        <v>194218.91891891896</v>
      </c>
      <c r="BP42" s="80">
        <f>$EV26*BP39+($EV31+$EV32)*BP40+($EV37-$EV26-$EV31-$EV32)*BP41</f>
        <v>194218.91891891893</v>
      </c>
      <c r="BQ42" s="80">
        <f>$EW26*BQ39+($EW31+$EW32)*BQ40+($EW37-$EW26-$EW31-$EW32)*BQ41</f>
        <v>194193.91891891893</v>
      </c>
      <c r="BR42" s="80">
        <f>$EX26*BR39+($EX31+$EX32)*BR40+($EX37-$EX26-$EX31-$EX32)*BR41</f>
        <v>194218.91891891896</v>
      </c>
      <c r="BS42" s="80"/>
      <c r="BT42" s="80"/>
      <c r="BU42" s="80"/>
      <c r="BV42" s="80"/>
      <c r="BW42" s="80"/>
      <c r="BX42" s="80">
        <f>$T26*BX39+($T31+$T32)*BX40+($T37-$T26-$T31-$T32)*BX41</f>
        <v>86942.75862068965</v>
      </c>
      <c r="BY42" s="80"/>
      <c r="BZ42" s="80">
        <f>$H26*BZ39+($H31+$H32)*BZ40+($H37-$H26-$H31-$H32)*BZ41</f>
        <v>102836.09195402297</v>
      </c>
      <c r="CA42" s="80">
        <f>$ES26*CA39+($ES31+$ES32)*CA40+($ES37-$ES26-$ES31-$ES32)*CA41</f>
        <v>97157.75862068967</v>
      </c>
      <c r="CB42" s="80">
        <f>$ET26*CB39+($ET31+$ET32)*CB40+($ET37-$ET26-$ET31-$ET32)*CB41</f>
        <v>97153.72636262515</v>
      </c>
      <c r="CC42" s="80">
        <f>$EU26*CC39+($EU31+$EU32)*CC40+($EU37-$EU26-$EU31-$EU32)*CC41</f>
        <v>144202.7586206897</v>
      </c>
      <c r="CD42" s="80">
        <f>$EV26*CD39+($EV31+$EV32)*CD40+($EV37-$EV26-$EV31-$EV32)*CD41</f>
        <v>144182.75862068968</v>
      </c>
      <c r="CE42" s="80">
        <f>$EW26*CE39+($EW31+$EW32)*CE40+($EW37-$EW26-$EW31-$EW32)*CE41</f>
        <v>129016.09195402302</v>
      </c>
      <c r="CF42" s="80">
        <f>$EX26*CF39+($EX31+$EX32)*CF40+($EX37-$EX26-$EX31-$EX32)*CF41</f>
        <v>129049.42528735634</v>
      </c>
      <c r="CG42" s="80"/>
      <c r="CH42" s="80"/>
      <c r="CI42" s="80"/>
      <c r="CJ42" s="80"/>
      <c r="CK42" s="80"/>
      <c r="CL42" s="80">
        <f>$T26*CL39+($T31+$T32)*CL40+($T37-$T26-$T31-$T32)*CL41</f>
        <v>96050.87719298244</v>
      </c>
      <c r="CM42" s="80"/>
      <c r="CN42" s="80">
        <f>$H26*CN39+($H31+$H32)*CN40+($H37-$H26-$H31-$H32)*CN41</f>
        <v>121892.54385964913</v>
      </c>
      <c r="CO42" s="80">
        <f>$ES26*CO39+($ES31+$ES32)*CO40+($ES37-$ES26-$ES31-$ES32)*CO41</f>
        <v>99592.54385964914</v>
      </c>
      <c r="CP42" s="80">
        <f>$ET26*CP39+($ET31+$ET32)*CP40+($ET37-$ET26-$ET31-$ET32)*CP41</f>
        <v>99599.36204146729</v>
      </c>
      <c r="CQ42" s="80">
        <f>$EU26*CQ39+($EU31+$EU32)*CQ40+($EU37-$EU26-$EU31-$EU32)*CQ41</f>
        <v>117817.54385964916</v>
      </c>
      <c r="CR42" s="80">
        <f>$EV26*CR39+($EV31+$EV32)*CR40+($EV37-$EV26-$EV31-$EV32)*CR41</f>
        <v>112057.54385964916</v>
      </c>
      <c r="CS42" s="80">
        <f>$EW26*CS39+($EW31+$EW32)*CS40+($EW37-$EW26-$EW31-$EW32)*CS41</f>
        <v>194606.4327485381</v>
      </c>
      <c r="CT42" s="80">
        <f>$EX26*CT39+($EX31+$EX32)*CT40+($EX37-$EX26-$EX31-$EX32)*CT41</f>
        <v>194567.54385964916</v>
      </c>
      <c r="CU42" s="80"/>
      <c r="CV42" s="80"/>
      <c r="CW42" s="80"/>
      <c r="CX42" s="80"/>
      <c r="CY42" s="80"/>
      <c r="CZ42" s="80">
        <f>$T26*CZ39+($T31+$T32)*CZ40+($T37-$T26-$T31-$T32)*CZ41</f>
        <v>115062.79069767441</v>
      </c>
      <c r="DA42" s="80"/>
      <c r="DB42" s="80">
        <f>$H26*DB39+($H31+$H32)*DB40+($H37-$H26-$H31-$H32)*DB41</f>
        <v>133887.79069767438</v>
      </c>
      <c r="DC42" s="80">
        <f>$ES26*DC39+($ES31+$ES32)*DC40+($ES37-$ES26-$ES31-$ES32)*DC41</f>
        <v>116212.79069767441</v>
      </c>
      <c r="DD42" s="80">
        <f>$ET26*DD39+($ET31+$ET32)*DD40+($ET37-$ET26-$ET31-$ET32)*DD41</f>
        <v>116193.55992844365</v>
      </c>
      <c r="DE42" s="80">
        <f>$EU26*DE39+($EU31+$EU32)*DE40+($EU37-$EU26-$EU31-$EU32)*DE41</f>
        <v>135639.7137745975</v>
      </c>
      <c r="DF42" s="80">
        <f>$EV26*DF39+($EV31+$EV32)*DF40+($EV37-$EV26-$EV31-$EV32)*DF41</f>
        <v>135662.79069767444</v>
      </c>
      <c r="DG42" s="80">
        <f>$EW26*DG39+($EW31+$EW32)*DG40+($EW37-$EW26-$EW31-$EW32)*DG41</f>
        <v>132117.79069767444</v>
      </c>
      <c r="DH42" s="80">
        <f>$EX26*DH39+($EX31+$EX32)*DH40+($EX37-$EX26-$EX31-$EX32)*DH41</f>
        <v>132137.79069767444</v>
      </c>
      <c r="DI42" s="80"/>
      <c r="DJ42" s="80">
        <f>$EZ26*DJ39+($EZ31+$EZ32)*DJ40+($EZ37-$EZ26-$EZ31-$EZ32)*DJ41</f>
        <v>152162.7906976744</v>
      </c>
      <c r="DK42" s="80"/>
      <c r="DL42" s="80"/>
      <c r="DM42" s="80"/>
      <c r="DN42" s="80">
        <f>$T26*DN39+($T31+$T32)*DN40+($T37-$T26-$T31-$T32)*DN41</f>
        <v>104140.90501792115</v>
      </c>
      <c r="DO42" s="80"/>
      <c r="DP42" s="80">
        <f>$H26*DP39+($H31+$H32)*DP40+($H37-$H26-$H31-$H32)*DP41</f>
        <v>112976.38888888888</v>
      </c>
      <c r="DQ42" s="80">
        <f>$ES26*DQ39+($ES31+$ES32)*DQ40+($ES37-$ES26-$ES31-$ES32)*DQ41</f>
        <v>115343.05555555556</v>
      </c>
      <c r="DR42" s="80">
        <f>$ET26*DR39+($ET31+$ET32)*DR40+($ET37-$ET26-$ET31-$ET32)*DR41</f>
        <v>115324.66475095785</v>
      </c>
      <c r="DS42" s="80">
        <f>$EU26*DS39+($EU31+$EU32)*DS40+($EU37-$EU26-$EU31-$EU32)*DS41</f>
        <v>129343.05555555559</v>
      </c>
      <c r="DT42" s="80"/>
      <c r="DU42" s="80">
        <f>$EW26*DU39+($EW31+$EW32)*DU40+($EW37-$EW26-$EW31-$EW32)*DU41</f>
        <v>152546.97712418303</v>
      </c>
      <c r="DV42" s="80">
        <f>$EX26*DV39+($EX31+$EX32)*DV40+($EX37-$EX26-$EX31-$EX32)*DV41</f>
        <v>152547.81746031746</v>
      </c>
      <c r="DW42" s="80"/>
      <c r="DX42" s="80">
        <f>$EZ26*DX39+($EZ31+$EZ32)*DX40+($EZ37-$EZ26-$EZ31-$EZ32)*DX41</f>
        <v>177667.297979798</v>
      </c>
      <c r="DY42" s="80"/>
      <c r="DZ42" s="80"/>
      <c r="EA42" s="80"/>
      <c r="EB42" s="80">
        <f>$T26*EB39+($T31+$T32)*EB40+($T37-$T26-$T31-$T32)*EB41</f>
        <v>81307.77777777777</v>
      </c>
      <c r="EC42" s="80"/>
      <c r="ED42" s="80">
        <f>$H26*ED39+($H31+$H32)*ED40+($H37-$H26-$H31-$H32)*ED41</f>
        <v>112132.77777777778</v>
      </c>
      <c r="EE42" s="80" t="e">
        <f>$ES26*EE39+($ES31+$ES32)*EE40+($ES37-$ES26-$ES31-$ES32)*EE41</f>
        <v>#DIV/0!</v>
      </c>
      <c r="EF42" s="80">
        <f>$ET26*EF39+($ET31+$ET32)*EF40+($ET37-$ET26-$ET31-$ET32)*EF41</f>
        <v>94774.44444444447</v>
      </c>
      <c r="EG42" s="80">
        <f>$EU26*EG39+($EU31+$EU32)*EG40+($EU37-$EU26-$EU31-$EU32)*EG41</f>
        <v>107087.77777777781</v>
      </c>
      <c r="EH42" s="80"/>
      <c r="EI42" s="80">
        <f>$EW26*EI39+($EW31+$EW32)*EI40+($EW37-$EW26-$EW31-$EW32)*EI41</f>
        <v>124380.08547008548</v>
      </c>
      <c r="EJ42" s="80"/>
      <c r="EK42" s="80"/>
      <c r="EL42" s="80">
        <f>$EZ26*EL39+($EZ31+$EZ32)*EL40+($EZ37-$EZ26-$EZ31-$EZ32)*EL41</f>
        <v>188387.7777777778</v>
      </c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>
        <f>$ES26*FG39+($ES31+$ES32)*FG40+($ES37-$ES26-$ES31-$ES32)*FG41</f>
        <v>154255.30303030304</v>
      </c>
      <c r="FH42" s="80">
        <f>$ET26*FH39+($ET31+$ET32)*FH40+($ET37-$ET26-$ET31-$ET32)*FH41</f>
        <v>154237.4458874459</v>
      </c>
      <c r="FI42" s="80">
        <f>$EU26*FI39+($EU31+$EU32)*FI40+($EU37-$EU26-$EU31-$EU32)*FI41</f>
        <v>244930.3030303031</v>
      </c>
      <c r="FJ42" s="80"/>
      <c r="FK42" s="80">
        <f>$EW26*FK39+($EW31+$EW32)*FK40+($EW37-$EW26-$EW31-$EW32)*FK41</f>
        <v>237171.96969696973</v>
      </c>
      <c r="FL42" s="80"/>
      <c r="FM42" s="80"/>
      <c r="FN42" s="80"/>
    </row>
    <row r="43" ht="15">
      <c r="AC43" s="81"/>
    </row>
    <row r="45" ht="15">
      <c r="AH45" s="82"/>
    </row>
  </sheetData>
  <sheetProtection/>
  <mergeCells count="32">
    <mergeCell ref="FA23:FN23"/>
    <mergeCell ref="C23:P23"/>
    <mergeCell ref="Q23:AD23"/>
    <mergeCell ref="BU23:CH23"/>
    <mergeCell ref="DY23:EL23"/>
    <mergeCell ref="BG23:BT23"/>
    <mergeCell ref="A37:B37"/>
    <mergeCell ref="CI23:CV23"/>
    <mergeCell ref="AE23:AR23"/>
    <mergeCell ref="AS5:BF5"/>
    <mergeCell ref="BG5:BT5"/>
    <mergeCell ref="AS23:BF23"/>
    <mergeCell ref="CI5:CV5"/>
    <mergeCell ref="Q5:AD5"/>
    <mergeCell ref="A20:B20"/>
    <mergeCell ref="A21:B21"/>
    <mergeCell ref="A23:B23"/>
    <mergeCell ref="C22:FN22"/>
    <mergeCell ref="CW23:DJ23"/>
    <mergeCell ref="DK23:DX23"/>
    <mergeCell ref="EM23:EZ23"/>
    <mergeCell ref="FA5:FN5"/>
    <mergeCell ref="A2:AO2"/>
    <mergeCell ref="A5:B5"/>
    <mergeCell ref="C5:P5"/>
    <mergeCell ref="BU5:CH5"/>
    <mergeCell ref="C4:FN4"/>
    <mergeCell ref="AE5:AR5"/>
    <mergeCell ref="DY5:EL5"/>
    <mergeCell ref="EM5:EZ5"/>
    <mergeCell ref="CW5:DJ5"/>
    <mergeCell ref="DK5:DX5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3.421875" style="0" customWidth="1"/>
    <col min="2" max="2" width="79.57421875" style="0" customWidth="1"/>
    <col min="3" max="3" width="26.8515625" style="0" customWidth="1"/>
  </cols>
  <sheetData>
    <row r="1" spans="1:3" ht="46.5" customHeight="1">
      <c r="A1" s="28" t="s">
        <v>43</v>
      </c>
      <c r="B1" s="29" t="s">
        <v>44</v>
      </c>
      <c r="C1" s="29" t="s">
        <v>45</v>
      </c>
    </row>
    <row r="2" spans="1:3" ht="35.25" customHeight="1">
      <c r="A2" s="30">
        <v>1</v>
      </c>
      <c r="B2" s="31" t="s">
        <v>42</v>
      </c>
      <c r="C2" s="34" t="s">
        <v>46</v>
      </c>
    </row>
    <row r="3" spans="1:3" ht="44.25" customHeight="1">
      <c r="A3" s="30">
        <v>2</v>
      </c>
      <c r="B3" s="31" t="s">
        <v>47</v>
      </c>
      <c r="C3" s="34" t="s">
        <v>46</v>
      </c>
    </row>
    <row r="4" spans="1:3" ht="27" customHeight="1">
      <c r="A4" s="34">
        <v>3</v>
      </c>
      <c r="B4" s="40" t="s">
        <v>48</v>
      </c>
      <c r="C4" s="30" t="s">
        <v>46</v>
      </c>
    </row>
    <row r="5" spans="1:4" ht="84" customHeight="1">
      <c r="A5" s="34">
        <v>4</v>
      </c>
      <c r="B5" s="32" t="s">
        <v>52</v>
      </c>
      <c r="C5" s="36" t="s">
        <v>51</v>
      </c>
      <c r="D5" s="38"/>
    </row>
    <row r="6" spans="1:8" ht="70.5" customHeight="1">
      <c r="A6" s="34">
        <v>5</v>
      </c>
      <c r="B6" s="32" t="s">
        <v>52</v>
      </c>
      <c r="C6" s="35" t="s">
        <v>50</v>
      </c>
      <c r="E6" s="39"/>
      <c r="F6" s="39"/>
      <c r="G6" s="39"/>
      <c r="H6" s="39"/>
    </row>
    <row r="7" spans="1:3" ht="70.5" customHeight="1">
      <c r="A7" s="30">
        <v>6</v>
      </c>
      <c r="B7" s="32" t="s">
        <v>53</v>
      </c>
      <c r="C7" s="37" t="s">
        <v>54</v>
      </c>
    </row>
    <row r="8" spans="1:3" ht="70.5" customHeight="1">
      <c r="A8" s="30">
        <v>7</v>
      </c>
      <c r="B8" s="32" t="s">
        <v>53</v>
      </c>
      <c r="C8" s="37" t="s">
        <v>55</v>
      </c>
    </row>
    <row r="9" spans="1:3" ht="70.5" customHeight="1">
      <c r="A9" s="30">
        <v>8</v>
      </c>
      <c r="B9" s="32" t="s">
        <v>56</v>
      </c>
      <c r="C9" s="37" t="s">
        <v>57</v>
      </c>
    </row>
    <row r="10" spans="1:3" ht="70.5" customHeight="1">
      <c r="A10" s="30">
        <v>9</v>
      </c>
      <c r="B10" s="32" t="s">
        <v>56</v>
      </c>
      <c r="C10" s="37" t="s">
        <v>58</v>
      </c>
    </row>
    <row r="11" spans="1:3" ht="70.5" customHeight="1">
      <c r="A11" s="30">
        <v>10</v>
      </c>
      <c r="B11" s="32" t="s">
        <v>56</v>
      </c>
      <c r="C11" s="37" t="s">
        <v>59</v>
      </c>
    </row>
    <row r="12" spans="1:3" ht="70.5" customHeight="1">
      <c r="A12" s="30">
        <v>11</v>
      </c>
      <c r="B12" s="32" t="s">
        <v>56</v>
      </c>
      <c r="C12" s="37" t="s">
        <v>60</v>
      </c>
    </row>
    <row r="13" spans="1:3" ht="49.5" customHeight="1">
      <c r="A13" s="30">
        <v>12</v>
      </c>
      <c r="B13" s="33" t="s">
        <v>49</v>
      </c>
      <c r="C13" s="37" t="s">
        <v>61</v>
      </c>
    </row>
    <row r="14" spans="1:3" ht="45">
      <c r="A14" s="30">
        <v>13</v>
      </c>
      <c r="B14" s="33" t="s">
        <v>49</v>
      </c>
      <c r="C14" s="37" t="s">
        <v>62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2017-01-19T08:08:27Z</dcterms:modified>
  <cp:category/>
  <cp:version/>
  <cp:contentType/>
  <cp:contentStatus/>
</cp:coreProperties>
</file>